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ет Подкуйково" sheetId="6" r:id="rId1"/>
    <sheet name="смета Подкуйково (2)" sheetId="7" r:id="rId2"/>
    <sheet name="смета Подкуйково" sheetId="4" r:id="rId3"/>
    <sheet name="расчеты Подкуйково" sheetId="5" r:id="rId4"/>
    <sheet name="Лист1" sheetId="1" r:id="rId5"/>
    <sheet name="Лист2" sheetId="2" r:id="rId6"/>
    <sheet name="Лист3" sheetId="3" r:id="rId7"/>
  </sheets>
  <definedNames>
    <definedName name="_xlnm.Print_Area" localSheetId="3">'расчеты Подкуйково'!$A$1:$T$116</definedName>
  </definedNames>
  <calcPr calcId="125725"/>
</workbook>
</file>

<file path=xl/calcChain.xml><?xml version="1.0" encoding="utf-8"?>
<calcChain xmlns="http://schemas.openxmlformats.org/spreadsheetml/2006/main">
  <c r="K55" i="6"/>
  <c r="P41"/>
  <c r="Q102" i="5"/>
  <c r="P58"/>
  <c r="P53"/>
  <c r="P51"/>
  <c r="P33"/>
  <c r="P44" s="1"/>
  <c r="L25"/>
  <c r="L24"/>
  <c r="L23"/>
  <c r="I42" i="4"/>
  <c r="I44" i="7" l="1"/>
  <c r="I43" s="1"/>
  <c r="I39"/>
  <c r="I37"/>
  <c r="I36" s="1"/>
  <c r="I33"/>
  <c r="I28"/>
  <c r="I23"/>
  <c r="Q65" i="6"/>
  <c r="K64"/>
  <c r="Q60"/>
  <c r="K59"/>
  <c r="K48"/>
  <c r="P35"/>
  <c r="M34"/>
  <c r="P29"/>
  <c r="Q22"/>
  <c r="P16"/>
  <c r="K107" i="5"/>
  <c r="Q108"/>
  <c r="N84"/>
  <c r="N88" s="1"/>
  <c r="N78"/>
  <c r="L69"/>
  <c r="P63"/>
  <c r="Q27"/>
  <c r="I53" i="4"/>
  <c r="I52"/>
  <c r="I46"/>
  <c r="I39"/>
  <c r="I30"/>
  <c r="I27" s="1"/>
  <c r="I23"/>
  <c r="E67" i="6" l="1"/>
  <c r="I55" i="4"/>
  <c r="I46" i="7"/>
  <c r="P17" i="5"/>
  <c r="J41"/>
  <c r="J14"/>
  <c r="J52"/>
  <c r="P71"/>
  <c r="G110" s="1"/>
</calcChain>
</file>

<file path=xl/sharedStrings.xml><?xml version="1.0" encoding="utf-8"?>
<sst xmlns="http://schemas.openxmlformats.org/spreadsheetml/2006/main" count="775" uniqueCount="250">
  <si>
    <t>Утверждаю</t>
  </si>
  <si>
    <t>Глава Руднянского муниципального района</t>
  </si>
  <si>
    <t>_______________ М.Н.Битюцкий</t>
  </si>
  <si>
    <t>"____" _________ 20____ г.</t>
  </si>
  <si>
    <t>коды</t>
  </si>
  <si>
    <t>форма по ОКУД</t>
  </si>
  <si>
    <t>Дата</t>
  </si>
  <si>
    <t xml:space="preserve"> БЮДЖЕТНАЯ СМЕТА НА 2015 ГОД </t>
  </si>
  <si>
    <t>от                         20____г.</t>
  </si>
  <si>
    <t>по ОКПО</t>
  </si>
  <si>
    <t>Получатель бюджетных средств:</t>
  </si>
  <si>
    <t xml:space="preserve">МКОУ Подкуйковская ООШ  </t>
  </si>
  <si>
    <t>по Перечню (Реестру)</t>
  </si>
  <si>
    <t>Распорядитель бюджетных средств</t>
  </si>
  <si>
    <t>Администрация Руднянского муниципального района</t>
  </si>
  <si>
    <t>Главный распорядитель бюджетных средств:</t>
  </si>
  <si>
    <t>по БК</t>
  </si>
  <si>
    <t>Наименование бюджета:</t>
  </si>
  <si>
    <t>по ОКАТО</t>
  </si>
  <si>
    <t>Единица измерения:</t>
  </si>
  <si>
    <t>руб.</t>
  </si>
  <si>
    <t>по ОКЕИ</t>
  </si>
  <si>
    <t>по ОКВ</t>
  </si>
  <si>
    <t>Наименование показателя</t>
  </si>
  <si>
    <t>Код строки</t>
  </si>
  <si>
    <t>Код по бюджетной классификации</t>
  </si>
  <si>
    <t>сумма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</si>
  <si>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</si>
  <si>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</si>
  <si>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</si>
  <si>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</si>
  <si>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</si>
  <si>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</si>
  <si>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в рублях</t>
  </si>
  <si>
    <t>в валюте</t>
  </si>
  <si>
    <t>«Оснащение системами телевизионного (видео-) наблюдения зданий образовательных учреждений Руднянского муниципального района Волгоградской области»</t>
  </si>
  <si>
    <t>1</t>
  </si>
  <si>
    <t>07</t>
  </si>
  <si>
    <t>02</t>
  </si>
  <si>
    <t>2402014</t>
  </si>
  <si>
    <t>240</t>
  </si>
  <si>
    <t>Увеличение стоимости основных средств</t>
  </si>
  <si>
    <t>2</t>
  </si>
  <si>
    <t>242</t>
  </si>
  <si>
    <t>Прочие работы, услуги</t>
  </si>
  <si>
    <t>3</t>
  </si>
  <si>
    <t>244</t>
  </si>
  <si>
    <t>Увеличение стоимости материальных запасов</t>
  </si>
  <si>
    <t>4</t>
  </si>
  <si>
    <t>Оплата работ, услуг</t>
  </si>
  <si>
    <t>5</t>
  </si>
  <si>
    <t>5100015</t>
  </si>
  <si>
    <t>Услуги связи</t>
  </si>
  <si>
    <t>6</t>
  </si>
  <si>
    <t>Коммунальные услуги</t>
  </si>
  <si>
    <t>8</t>
  </si>
  <si>
    <t>отопление</t>
  </si>
  <si>
    <t>9</t>
  </si>
  <si>
    <t>001</t>
  </si>
  <si>
    <t>газ</t>
  </si>
  <si>
    <t>10</t>
  </si>
  <si>
    <t>002</t>
  </si>
  <si>
    <t>электроэнергия</t>
  </si>
  <si>
    <t>11</t>
  </si>
  <si>
    <t>003</t>
  </si>
  <si>
    <t>вода</t>
  </si>
  <si>
    <t>12</t>
  </si>
  <si>
    <t>004</t>
  </si>
  <si>
    <t>жбо</t>
  </si>
  <si>
    <t>13</t>
  </si>
  <si>
    <t>005</t>
  </si>
  <si>
    <t>Арендная плата за пользование имуществом</t>
  </si>
  <si>
    <t>14</t>
  </si>
  <si>
    <t>Работы, услуги по содержанию имущества</t>
  </si>
  <si>
    <t>15</t>
  </si>
  <si>
    <t>16</t>
  </si>
  <si>
    <t>Поступления нефинансовых активов</t>
  </si>
  <si>
    <t>17</t>
  </si>
  <si>
    <t>18</t>
  </si>
  <si>
    <t>19</t>
  </si>
  <si>
    <t>Плата налогов, сборов и иных платежей</t>
  </si>
  <si>
    <t>20</t>
  </si>
  <si>
    <t>5108001</t>
  </si>
  <si>
    <t>800</t>
  </si>
  <si>
    <t>Плата налога на имущество организации и земельного налога</t>
  </si>
  <si>
    <t>21</t>
  </si>
  <si>
    <t>851</t>
  </si>
  <si>
    <t>Плата прочих налогов, сборов и иных платежей</t>
  </si>
  <si>
    <t>22</t>
  </si>
  <si>
    <t>852</t>
  </si>
  <si>
    <t>Оплата кредиторской задолженности</t>
  </si>
  <si>
    <t>23</t>
  </si>
  <si>
    <t>5108008</t>
  </si>
  <si>
    <t>24</t>
  </si>
  <si>
    <t>25</t>
  </si>
  <si>
    <t>26</t>
  </si>
  <si>
    <t>27</t>
  </si>
  <si>
    <t>28</t>
  </si>
  <si>
    <t>Мероприятия по организации оздоровления детей и подростков в каникулярное время</t>
  </si>
  <si>
    <t>29</t>
  </si>
  <si>
    <t>5102039</t>
  </si>
  <si>
    <t>30</t>
  </si>
  <si>
    <t>31</t>
  </si>
  <si>
    <t>Всего</t>
  </si>
  <si>
    <t>М.Н.Битюцкий</t>
  </si>
  <si>
    <t>Директор-главный бухгалтер МКУ МЦБ</t>
  </si>
  <si>
    <t>А. А. Сердюкова</t>
  </si>
  <si>
    <t>Исполнитель: экономист МКУ МЦБ</t>
  </si>
  <si>
    <t>М.С.Цатурова</t>
  </si>
  <si>
    <t>тел. 8-84453-7-12-97</t>
  </si>
  <si>
    <t>_______________ И.Н.Парамошкина</t>
  </si>
  <si>
    <t>"__" _________ 20____ г.</t>
  </si>
  <si>
    <t>РАСЧЕТНЫЕ ПОКАЗАТЕЛИ</t>
  </si>
  <si>
    <t>к бюджетной смете расходов на 2015 год</t>
  </si>
  <si>
    <t>МКОУ Подкуйковская СОШ</t>
  </si>
  <si>
    <t xml:space="preserve"> Расчет расходов по подстатье 221 "Услуги связи"</t>
  </si>
  <si>
    <t>№ п/п</t>
  </si>
  <si>
    <t>Наименование расчетного показателя</t>
  </si>
  <si>
    <t>код строки</t>
  </si>
  <si>
    <t>выплаты в месяц</t>
  </si>
  <si>
    <t>количество месяцев</t>
  </si>
  <si>
    <t>Сумма расходов (гр.4*гр.5) (рублей)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</si>
  <si>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</si>
  <si>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Приобретение Sim-карты для СПИ</t>
  </si>
  <si>
    <t>-</t>
  </si>
  <si>
    <t>Абонентская плата за телекоммуникационные услуги</t>
  </si>
  <si>
    <t>Итого</t>
  </si>
  <si>
    <t xml:space="preserve"> Расчет расходов по подстатье 223 "Коммунальные услуги"</t>
  </si>
  <si>
    <t>единица измерения</t>
  </si>
  <si>
    <t>количество полученных коммунальных услуг в год</t>
  </si>
  <si>
    <t>тариф (руб)</t>
  </si>
  <si>
    <t>Сумма расходов (гр.5*гр.6) (рублей)</t>
  </si>
  <si>
    <t>поставка газа</t>
  </si>
  <si>
    <t>м/3</t>
  </si>
  <si>
    <t>купля-продажа электрической энергии,передача электрической энергии через технические устройства электрических сетей</t>
  </si>
  <si>
    <t>кВт/час</t>
  </si>
  <si>
    <t>Подача абоненту через присоединенную сеть из централизованных систем холодного водоснабжения(дошкольная группа)</t>
  </si>
  <si>
    <t>оплата кредиторской задолженности</t>
  </si>
  <si>
    <t xml:space="preserve"> Расчет расходов по подстатье 225 "Услуги по содержанию имущества"</t>
  </si>
  <si>
    <t>услуги по техническому обслуживанию сигнализаторов загазованности</t>
  </si>
  <si>
    <t>услуги по техническому обслуживанию сигнализаторов загазованности(дошкольная группа)</t>
  </si>
  <si>
    <t>услуги эксплуатации системы газораспределения</t>
  </si>
  <si>
    <t>услуги по эксплуатации системы газораспределения(дошкольная группа)</t>
  </si>
  <si>
    <t>услуги по диагностике транспортного средства</t>
  </si>
  <si>
    <t>заправка огнетушителей</t>
  </si>
  <si>
    <t>услуги по проведению предрейсового технического осмотра транспортного средства</t>
  </si>
  <si>
    <t xml:space="preserve">техническое обслуживание систем передачи извещений о пожаре (СПИ), объектовое оборудование </t>
  </si>
  <si>
    <t>6000,00</t>
  </si>
  <si>
    <t xml:space="preserve"> Расчет расходов по подстатье 226 "Прочие услуги"</t>
  </si>
  <si>
    <t>разработка сметной документации (программа)</t>
  </si>
  <si>
    <t>услуги по гигиеническому обучению сотрудников</t>
  </si>
  <si>
    <t>услуги по страхованию транспортных средств по программе обязательного страхования автогражданской ответственности</t>
  </si>
  <si>
    <t>услуги по проведению предрейсового медицинского осмотра</t>
  </si>
  <si>
    <t>услуги по проведению лабараторных исследований в рамках производственного контроля</t>
  </si>
  <si>
    <t>услуги по поведению медосмотра</t>
  </si>
  <si>
    <t>услуги по установке контрольных устройств на транспортное средство</t>
  </si>
  <si>
    <t>услуги нотариуса</t>
  </si>
  <si>
    <t>услуги по обучению сотрудников</t>
  </si>
  <si>
    <t>восстановление ранее выданных ТО</t>
  </si>
  <si>
    <t>Расчет расходов по статье 290 "Прочие расходы"</t>
  </si>
  <si>
    <t>Таблица 1</t>
  </si>
  <si>
    <t>остаточная стоимость основных средств (рублей)</t>
  </si>
  <si>
    <t>ставка налога (%)</t>
  </si>
  <si>
    <t>Сумма расходов (гр.5*гр.4/100) (рублей)</t>
  </si>
  <si>
    <t>налог на имущество</t>
  </si>
  <si>
    <t>налог на землю</t>
  </si>
  <si>
    <t>Таблица 2</t>
  </si>
  <si>
    <t>Сумма расходов (рублей)</t>
  </si>
  <si>
    <t>прочие налоги</t>
  </si>
  <si>
    <t xml:space="preserve"> Расчет расходов по статье 310 "увеличение стоимости основных средств"</t>
  </si>
  <si>
    <t>поставка видеокамеры, видеорегистратора и комплектующих для монтажа системы видеонаблюдения (программа)</t>
  </si>
  <si>
    <t>тахограф</t>
  </si>
  <si>
    <t xml:space="preserve"> Расчет расходов по статье 340 "увеличение стоимости материальных запасов"</t>
  </si>
  <si>
    <t xml:space="preserve">количество </t>
  </si>
  <si>
    <t>расходы в год</t>
  </si>
  <si>
    <t>Сумма расходов (гр.5*гр.4) (рублей)</t>
  </si>
  <si>
    <t>поставка горюче-смазочных масел</t>
  </si>
  <si>
    <t>поставка запасных частей для транспортного средства</t>
  </si>
  <si>
    <t xml:space="preserve">материалы для проведения огнезащитной пропитки </t>
  </si>
  <si>
    <t>поставка материалов для монтажа системы видеонаблюдения ( программа)</t>
  </si>
  <si>
    <t>поставка оборудования и комплектующих для установки контрольных устройств на транспортное средство</t>
  </si>
  <si>
    <t>количество человек</t>
  </si>
  <si>
    <t>колво дней</t>
  </si>
  <si>
    <t>цена (рублей)</t>
  </si>
  <si>
    <t>Сумма расходов (гр,6*гр.5*гр.4) (рублей)</t>
  </si>
  <si>
    <t>поставка продуктов питания(дошкольная группа)</t>
  </si>
  <si>
    <t>мероприятия по организации оздоровления детей и подростков в каникулярное время</t>
  </si>
  <si>
    <t xml:space="preserve">Всего по смете на 2015 год </t>
  </si>
  <si>
    <t>Директор МКОУ Подкуйковская ООШ                                                                А.В.Фигурина</t>
  </si>
  <si>
    <t xml:space="preserve">        </t>
  </si>
  <si>
    <t>к  смете расходов на 2015 год (субвенция)</t>
  </si>
  <si>
    <t>МКОУ Подкуйковская ООШ</t>
  </si>
  <si>
    <t xml:space="preserve"> Расчет расходов по подстатье 211 "Заработная плата"</t>
  </si>
  <si>
    <t>Заработная плата</t>
  </si>
  <si>
    <t>Оплата труда - молодой специалист</t>
  </si>
  <si>
    <t>ИТОГО</t>
  </si>
  <si>
    <t>Расчет расходов по подстатье 212 "Прочие выплаты"</t>
  </si>
  <si>
    <t>стоимость</t>
  </si>
  <si>
    <t>пособие по уходу за ребенком до 3-х лет</t>
  </si>
  <si>
    <t>03</t>
  </si>
  <si>
    <t>50</t>
  </si>
  <si>
    <t>Расчет расходов по подстатье 213 "Начисления на выплаты по оплате труда"</t>
  </si>
  <si>
    <t>Начисления на выплаты по оплате труда</t>
  </si>
  <si>
    <t>04,05</t>
  </si>
  <si>
    <t>Начисления на выплаты по оплате труда - молодой специалист</t>
  </si>
  <si>
    <t>19,20</t>
  </si>
  <si>
    <t>Расчет расходов по подстатье 221 "Услуги связи"</t>
  </si>
  <si>
    <t>Услуги по подключению к сети передачи данных и предоставление доступа в глобальную сеть Интернет</t>
  </si>
  <si>
    <t xml:space="preserve"> Расчет расходов по статье 310 "Увеличение стоимости основных средств"</t>
  </si>
  <si>
    <t xml:space="preserve">Сумма расходов </t>
  </si>
  <si>
    <t>Приобретение учебников</t>
  </si>
  <si>
    <t xml:space="preserve"> Расчет расходов по статье 340 "Увеличение стоимости материальных запасов"</t>
  </si>
  <si>
    <t>кол-во дней</t>
  </si>
  <si>
    <t xml:space="preserve"> Питание детей из малообеспеченных семей и детей,находящихся на учете фтизиатра</t>
  </si>
  <si>
    <t>Итого по смете</t>
  </si>
  <si>
    <t>Директор МКОУ Подкуйковская ООШ                                       А.В.Фигурина</t>
  </si>
  <si>
    <t xml:space="preserve"> БЮДЖЕТНАЯ СМЕТА НА 2015 ГОД (Субвенция)</t>
  </si>
  <si>
    <t>Оплата труда и начисления на выплаты по оплате труда</t>
  </si>
  <si>
    <t>01</t>
  </si>
  <si>
    <t>5107036</t>
  </si>
  <si>
    <t>110</t>
  </si>
  <si>
    <t>111</t>
  </si>
  <si>
    <t>Прочие выплаты</t>
  </si>
  <si>
    <t>112</t>
  </si>
  <si>
    <t>04</t>
  </si>
  <si>
    <t>05</t>
  </si>
  <si>
    <t>06</t>
  </si>
  <si>
    <t>08</t>
  </si>
  <si>
    <t>09</t>
  </si>
  <si>
    <t>прочие расходы</t>
  </si>
  <si>
    <t>5107037</t>
  </si>
  <si>
    <t>поступления нефинансовых активов</t>
  </si>
  <si>
    <t>Реализация социальных гарантий молодым специалистам</t>
  </si>
  <si>
    <t>9907052</t>
  </si>
  <si>
    <t>Мероприятия по организации оздоровительной компании детей и подростков</t>
  </si>
  <si>
    <t>5107039</t>
  </si>
  <si>
    <t>853</t>
  </si>
  <si>
    <t>дератизация помещений</t>
  </si>
  <si>
    <t>оплата труда по договору</t>
  </si>
  <si>
    <t>программное обеспечение</t>
  </si>
  <si>
    <t>специальная оценка условий труда</t>
  </si>
  <si>
    <t>изготовление аттестатов</t>
  </si>
  <si>
    <t>иные платежи</t>
  </si>
  <si>
    <t>насос</t>
  </si>
  <si>
    <t>приборы опс и комплектующие</t>
  </si>
  <si>
    <t>строительные материалы</t>
  </si>
  <si>
    <t>материалы для ремонта опс</t>
  </si>
  <si>
    <t>Расчет расходов по подстатье 290 "Прочие расходы"</t>
  </si>
  <si>
    <t>наградная аттрибутика</t>
  </si>
  <si>
    <t>канцтовары</t>
  </si>
</sst>
</file>

<file path=xl/styles.xml><?xml version="1.0" encoding="utf-8"?>
<styleSheet xmlns="http://schemas.openxmlformats.org/spreadsheetml/2006/main">
  <numFmts count="1">
    <numFmt numFmtId="164" formatCode="0.000E+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1" fillId="0" borderId="0" xfId="1"/>
    <xf numFmtId="0" fontId="2" fillId="0" borderId="2" xfId="1" applyFont="1" applyBorder="1" applyAlignment="1">
      <alignment horizontal="left" vertical="center"/>
    </xf>
    <xf numFmtId="0" fontId="1" fillId="0" borderId="0" xfId="1" applyFont="1"/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/>
    </xf>
    <xf numFmtId="0" fontId="1" fillId="0" borderId="0" xfId="1" applyAlignment="1">
      <alignment wrapText="1"/>
    </xf>
    <xf numFmtId="0" fontId="2" fillId="0" borderId="2" xfId="1" applyFont="1" applyBorder="1" applyAlignment="1">
      <alignment horizontal="left" wrapText="1"/>
    </xf>
    <xf numFmtId="0" fontId="2" fillId="0" borderId="2" xfId="1" applyFont="1" applyBorder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0" xfId="1" applyFont="1" applyAlignment="1">
      <alignment wrapText="1"/>
    </xf>
    <xf numFmtId="49" fontId="5" fillId="0" borderId="2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/>
    <xf numFmtId="0" fontId="5" fillId="0" borderId="2" xfId="1" applyFont="1" applyBorder="1" applyAlignment="1">
      <alignment horizontal="left"/>
    </xf>
    <xf numFmtId="0" fontId="6" fillId="0" borderId="0" xfId="1" applyFont="1"/>
    <xf numFmtId="0" fontId="2" fillId="0" borderId="2" xfId="1" applyFont="1" applyFill="1" applyBorder="1" applyAlignment="1">
      <alignment horizontal="left" wrapText="1"/>
    </xf>
    <xf numFmtId="49" fontId="2" fillId="0" borderId="2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/>
    <xf numFmtId="0" fontId="2" fillId="0" borderId="2" xfId="1" applyFont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0" xfId="1" applyFont="1" applyAlignment="1">
      <alignment wrapText="1"/>
    </xf>
    <xf numFmtId="49" fontId="2" fillId="0" borderId="2" xfId="1" applyNumberFormat="1" applyFont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5" fillId="0" borderId="7" xfId="1" applyFont="1" applyBorder="1" applyAlignment="1"/>
    <xf numFmtId="0" fontId="2" fillId="0" borderId="7" xfId="1" applyFont="1" applyBorder="1" applyAlignment="1"/>
    <xf numFmtId="0" fontId="2" fillId="0" borderId="2" xfId="1" applyFont="1" applyFill="1" applyBorder="1" applyAlignment="1">
      <alignment horizontal="center" wrapText="1"/>
    </xf>
    <xf numFmtId="0" fontId="5" fillId="0" borderId="7" xfId="1" applyFont="1" applyBorder="1" applyAlignment="1">
      <alignment horizontal="right"/>
    </xf>
    <xf numFmtId="0" fontId="2" fillId="0" borderId="2" xfId="1" applyFont="1" applyBorder="1"/>
    <xf numFmtId="0" fontId="2" fillId="0" borderId="0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2" fillId="0" borderId="8" xfId="1" applyFont="1" applyFill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/>
    <xf numFmtId="0" fontId="7" fillId="0" borderId="0" xfId="1" applyFont="1" applyBorder="1" applyAlignment="1">
      <alignment wrapText="1"/>
    </xf>
    <xf numFmtId="0" fontId="8" fillId="0" borderId="0" xfId="1" applyFont="1"/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5" fillId="0" borderId="2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wrapText="1"/>
    </xf>
    <xf numFmtId="0" fontId="1" fillId="0" borderId="0" xfId="1" applyBorder="1"/>
    <xf numFmtId="0" fontId="5" fillId="0" borderId="2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2" fillId="0" borderId="2" xfId="1" applyFont="1" applyFill="1" applyBorder="1" applyAlignment="1">
      <alignment wrapText="1"/>
    </xf>
    <xf numFmtId="0" fontId="5" fillId="0" borderId="2" xfId="1" applyFont="1" applyBorder="1" applyAlignment="1">
      <alignment horizontal="center"/>
    </xf>
    <xf numFmtId="4" fontId="5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wrapText="1"/>
    </xf>
    <xf numFmtId="49" fontId="2" fillId="0" borderId="0" xfId="1" applyNumberFormat="1" applyFont="1" applyBorder="1" applyAlignment="1">
      <alignment wrapText="1"/>
    </xf>
    <xf numFmtId="0" fontId="5" fillId="0" borderId="0" xfId="1" applyFont="1" applyFill="1" applyAlignment="1">
      <alignment horizontal="center"/>
    </xf>
    <xf numFmtId="0" fontId="1" fillId="0" borderId="0" xfId="1" applyFill="1"/>
    <xf numFmtId="0" fontId="5" fillId="0" borderId="0" xfId="1" applyFont="1"/>
    <xf numFmtId="0" fontId="2" fillId="0" borderId="2" xfId="1" applyFont="1" applyBorder="1" applyAlignment="1">
      <alignment horizontal="right" wrapText="1"/>
    </xf>
    <xf numFmtId="0" fontId="2" fillId="0" borderId="6" xfId="1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/>
    <xf numFmtId="0" fontId="5" fillId="0" borderId="0" xfId="1" applyFont="1" applyBorder="1"/>
    <xf numFmtId="0" fontId="10" fillId="0" borderId="0" xfId="1" applyFont="1"/>
    <xf numFmtId="0" fontId="11" fillId="0" borderId="0" xfId="1" applyFont="1"/>
    <xf numFmtId="0" fontId="6" fillId="0" borderId="0" xfId="1" applyFont="1" applyAlignment="1"/>
    <xf numFmtId="0" fontId="1" fillId="0" borderId="2" xfId="1" applyBorder="1" applyAlignment="1">
      <alignment wrapText="1"/>
    </xf>
    <xf numFmtId="0" fontId="1" fillId="0" borderId="2" xfId="1" applyBorder="1" applyAlignment="1">
      <alignment horizontal="center" wrapText="1"/>
    </xf>
    <xf numFmtId="49" fontId="1" fillId="0" borderId="2" xfId="1" applyNumberFormat="1" applyBorder="1" applyAlignment="1">
      <alignment horizontal="center"/>
    </xf>
    <xf numFmtId="0" fontId="6" fillId="0" borderId="2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0" xfId="1" applyFont="1" applyFill="1" applyBorder="1" applyAlignment="1">
      <alignment horizontal="left"/>
    </xf>
    <xf numFmtId="49" fontId="1" fillId="0" borderId="0" xfId="1" applyNumberFormat="1" applyBorder="1" applyAlignment="1">
      <alignment horizontal="center"/>
    </xf>
    <xf numFmtId="1" fontId="6" fillId="0" borderId="0" xfId="1" applyNumberFormat="1" applyFont="1" applyBorder="1" applyAlignment="1">
      <alignment horizontal="center" wrapText="1"/>
    </xf>
    <xf numFmtId="0" fontId="6" fillId="0" borderId="0" xfId="1" applyFont="1" applyFill="1" applyBorder="1"/>
    <xf numFmtId="0" fontId="6" fillId="0" borderId="0" xfId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1" fillId="0" borderId="0" xfId="1" applyFill="1" applyBorder="1"/>
    <xf numFmtId="0" fontId="2" fillId="0" borderId="0" xfId="1" applyFont="1" applyFill="1" applyBorder="1"/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2" fillId="0" borderId="4" xfId="1" applyFont="1" applyBorder="1" applyAlignment="1">
      <alignment wrapText="1"/>
    </xf>
    <xf numFmtId="1" fontId="2" fillId="0" borderId="2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wrapText="1"/>
    </xf>
    <xf numFmtId="0" fontId="1" fillId="0" borderId="0" xfId="1" applyFont="1" applyBorder="1"/>
    <xf numFmtId="0" fontId="1" fillId="0" borderId="0" xfId="1" applyBorder="1" applyAlignment="1">
      <alignment horizontal="center"/>
    </xf>
    <xf numFmtId="49" fontId="1" fillId="0" borderId="0" xfId="1" applyNumberFormat="1" applyBorder="1" applyAlignment="1">
      <alignment horizontal="center" wrapText="1"/>
    </xf>
    <xf numFmtId="0" fontId="1" fillId="0" borderId="0" xfId="1" applyBorder="1" applyAlignment="1">
      <alignment horizontal="left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9" fillId="0" borderId="0" xfId="1" applyFont="1"/>
    <xf numFmtId="0" fontId="1" fillId="0" borderId="0" xfId="1" applyFont="1" applyFill="1" applyBorder="1"/>
    <xf numFmtId="0" fontId="1" fillId="0" borderId="0" xfId="1" applyFill="1" applyBorder="1" applyAlignment="1">
      <alignment horizontal="left"/>
    </xf>
    <xf numFmtId="49" fontId="1" fillId="0" borderId="0" xfId="1" applyNumberFormat="1" applyFill="1" applyBorder="1" applyAlignment="1">
      <alignment horizontal="center" wrapText="1"/>
    </xf>
    <xf numFmtId="0" fontId="1" fillId="0" borderId="0" xfId="1" applyFill="1" applyBorder="1" applyAlignment="1">
      <alignment horizontal="center"/>
    </xf>
    <xf numFmtId="0" fontId="5" fillId="0" borderId="2" xfId="1" applyFont="1" applyBorder="1" applyAlignment="1">
      <alignment horizontal="left" wrapText="1"/>
    </xf>
    <xf numFmtId="49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right" wrapText="1"/>
    </xf>
    <xf numFmtId="0" fontId="2" fillId="0" borderId="2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0" fontId="5" fillId="0" borderId="2" xfId="1" applyFont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1" fillId="0" borderId="2" xfId="1" applyBorder="1"/>
    <xf numFmtId="0" fontId="1" fillId="0" borderId="2" xfId="1" applyBorder="1" applyAlignment="1">
      <alignment horizontal="right"/>
    </xf>
    <xf numFmtId="0" fontId="5" fillId="0" borderId="2" xfId="1" applyFont="1" applyBorder="1"/>
    <xf numFmtId="0" fontId="2" fillId="0" borderId="8" xfId="1" applyFont="1" applyFill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center" wrapText="1"/>
    </xf>
    <xf numFmtId="4" fontId="2" fillId="0" borderId="6" xfId="1" applyNumberFormat="1" applyFont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4" fontId="5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49" fontId="2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49" fontId="1" fillId="0" borderId="4" xfId="1" applyNumberFormat="1" applyBorder="1" applyAlignment="1">
      <alignment horizontal="center"/>
    </xf>
    <xf numFmtId="49" fontId="1" fillId="0" borderId="6" xfId="1" applyNumberFormat="1" applyBorder="1" applyAlignment="1">
      <alignment horizontal="center"/>
    </xf>
    <xf numFmtId="1" fontId="1" fillId="0" borderId="4" xfId="1" applyNumberFormat="1" applyFont="1" applyBorder="1" applyAlignment="1">
      <alignment horizontal="center" wrapText="1"/>
    </xf>
    <xf numFmtId="1" fontId="1" fillId="0" borderId="5" xfId="1" applyNumberFormat="1" applyFont="1" applyBorder="1" applyAlignment="1">
      <alignment horizontal="center" wrapText="1"/>
    </xf>
    <xf numFmtId="1" fontId="1" fillId="0" borderId="6" xfId="1" applyNumberFormat="1" applyFont="1" applyBorder="1" applyAlignment="1">
      <alignment horizontal="center" wrapText="1"/>
    </xf>
    <xf numFmtId="0" fontId="6" fillId="0" borderId="2" xfId="1" applyFont="1" applyFill="1" applyBorder="1" applyAlignment="1">
      <alignment horizontal="left"/>
    </xf>
    <xf numFmtId="49" fontId="1" fillId="0" borderId="2" xfId="1" applyNumberFormat="1" applyBorder="1" applyAlignment="1">
      <alignment horizontal="center"/>
    </xf>
    <xf numFmtId="1" fontId="6" fillId="0" borderId="2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1" fontId="2" fillId="0" borderId="4" xfId="1" applyNumberFormat="1" applyFont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4" fontId="6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/>
    </xf>
    <xf numFmtId="0" fontId="1" fillId="0" borderId="0" xfId="1" applyFill="1" applyBorder="1" applyAlignment="1">
      <alignment horizontal="left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9" fillId="0" borderId="6" xfId="1" applyFont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4" fontId="5" fillId="0" borderId="2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4" fillId="0" borderId="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5" fillId="0" borderId="2" xfId="1" applyFont="1" applyBorder="1" applyAlignment="1">
      <alignment horizontal="center"/>
    </xf>
    <xf numFmtId="1" fontId="2" fillId="0" borderId="2" xfId="1" applyNumberFormat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wrapText="1"/>
    </xf>
    <xf numFmtId="49" fontId="2" fillId="0" borderId="6" xfId="1" applyNumberFormat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wrapText="1"/>
    </xf>
    <xf numFmtId="0" fontId="2" fillId="0" borderId="6" xfId="1" applyFont="1" applyBorder="1" applyAlignment="1">
      <alignment wrapText="1"/>
    </xf>
    <xf numFmtId="1" fontId="2" fillId="0" borderId="4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78"/>
  <sheetViews>
    <sheetView showGridLines="0" tabSelected="1" workbookViewId="0">
      <selection activeCell="J70" sqref="J70"/>
    </sheetView>
  </sheetViews>
  <sheetFormatPr defaultRowHeight="12.75"/>
  <cols>
    <col min="1" max="1" width="1" style="3" customWidth="1"/>
    <col min="2" max="2" width="5.85546875" style="3" customWidth="1"/>
    <col min="3" max="6" width="4.7109375" style="3" customWidth="1"/>
    <col min="7" max="7" width="7" style="3" customWidth="1"/>
    <col min="8" max="8" width="4.7109375" style="3" customWidth="1"/>
    <col min="9" max="9" width="3.42578125" style="3" customWidth="1"/>
    <col min="10" max="10" width="9.5703125" style="3" customWidth="1"/>
    <col min="11" max="11" width="4.7109375" style="3" customWidth="1"/>
    <col min="12" max="12" width="6.42578125" style="3" customWidth="1"/>
    <col min="13" max="13" width="6.140625" style="3" customWidth="1"/>
    <col min="14" max="18" width="4.7109375" style="3" customWidth="1"/>
    <col min="19" max="19" width="9.5703125" style="3" customWidth="1"/>
    <col min="20" max="20" width="4.7109375" style="3" customWidth="1"/>
    <col min="21" max="256" width="9.140625" style="3"/>
    <col min="257" max="257" width="1" style="3" customWidth="1"/>
    <col min="258" max="258" width="5.85546875" style="3" customWidth="1"/>
    <col min="259" max="262" width="4.7109375" style="3" customWidth="1"/>
    <col min="263" max="263" width="7" style="3" customWidth="1"/>
    <col min="264" max="264" width="4.7109375" style="3" customWidth="1"/>
    <col min="265" max="265" width="3.42578125" style="3" customWidth="1"/>
    <col min="266" max="266" width="9.5703125" style="3" customWidth="1"/>
    <col min="267" max="267" width="4.7109375" style="3" customWidth="1"/>
    <col min="268" max="268" width="6.42578125" style="3" customWidth="1"/>
    <col min="269" max="269" width="6.140625" style="3" customWidth="1"/>
    <col min="270" max="274" width="4.7109375" style="3" customWidth="1"/>
    <col min="275" max="275" width="9.5703125" style="3" customWidth="1"/>
    <col min="276" max="276" width="4.7109375" style="3" customWidth="1"/>
    <col min="277" max="512" width="9.140625" style="3"/>
    <col min="513" max="513" width="1" style="3" customWidth="1"/>
    <col min="514" max="514" width="5.85546875" style="3" customWidth="1"/>
    <col min="515" max="518" width="4.7109375" style="3" customWidth="1"/>
    <col min="519" max="519" width="7" style="3" customWidth="1"/>
    <col min="520" max="520" width="4.7109375" style="3" customWidth="1"/>
    <col min="521" max="521" width="3.42578125" style="3" customWidth="1"/>
    <col min="522" max="522" width="9.5703125" style="3" customWidth="1"/>
    <col min="523" max="523" width="4.7109375" style="3" customWidth="1"/>
    <col min="524" max="524" width="6.42578125" style="3" customWidth="1"/>
    <col min="525" max="525" width="6.140625" style="3" customWidth="1"/>
    <col min="526" max="530" width="4.7109375" style="3" customWidth="1"/>
    <col min="531" max="531" width="9.5703125" style="3" customWidth="1"/>
    <col min="532" max="532" width="4.7109375" style="3" customWidth="1"/>
    <col min="533" max="768" width="9.140625" style="3"/>
    <col min="769" max="769" width="1" style="3" customWidth="1"/>
    <col min="770" max="770" width="5.85546875" style="3" customWidth="1"/>
    <col min="771" max="774" width="4.7109375" style="3" customWidth="1"/>
    <col min="775" max="775" width="7" style="3" customWidth="1"/>
    <col min="776" max="776" width="4.7109375" style="3" customWidth="1"/>
    <col min="777" max="777" width="3.42578125" style="3" customWidth="1"/>
    <col min="778" max="778" width="9.5703125" style="3" customWidth="1"/>
    <col min="779" max="779" width="4.7109375" style="3" customWidth="1"/>
    <col min="780" max="780" width="6.42578125" style="3" customWidth="1"/>
    <col min="781" max="781" width="6.140625" style="3" customWidth="1"/>
    <col min="782" max="786" width="4.7109375" style="3" customWidth="1"/>
    <col min="787" max="787" width="9.5703125" style="3" customWidth="1"/>
    <col min="788" max="788" width="4.7109375" style="3" customWidth="1"/>
    <col min="789" max="1024" width="9.140625" style="3"/>
    <col min="1025" max="1025" width="1" style="3" customWidth="1"/>
    <col min="1026" max="1026" width="5.85546875" style="3" customWidth="1"/>
    <col min="1027" max="1030" width="4.7109375" style="3" customWidth="1"/>
    <col min="1031" max="1031" width="7" style="3" customWidth="1"/>
    <col min="1032" max="1032" width="4.7109375" style="3" customWidth="1"/>
    <col min="1033" max="1033" width="3.42578125" style="3" customWidth="1"/>
    <col min="1034" max="1034" width="9.5703125" style="3" customWidth="1"/>
    <col min="1035" max="1035" width="4.7109375" style="3" customWidth="1"/>
    <col min="1036" max="1036" width="6.42578125" style="3" customWidth="1"/>
    <col min="1037" max="1037" width="6.140625" style="3" customWidth="1"/>
    <col min="1038" max="1042" width="4.7109375" style="3" customWidth="1"/>
    <col min="1043" max="1043" width="9.5703125" style="3" customWidth="1"/>
    <col min="1044" max="1044" width="4.7109375" style="3" customWidth="1"/>
    <col min="1045" max="1280" width="9.140625" style="3"/>
    <col min="1281" max="1281" width="1" style="3" customWidth="1"/>
    <col min="1282" max="1282" width="5.85546875" style="3" customWidth="1"/>
    <col min="1283" max="1286" width="4.7109375" style="3" customWidth="1"/>
    <col min="1287" max="1287" width="7" style="3" customWidth="1"/>
    <col min="1288" max="1288" width="4.7109375" style="3" customWidth="1"/>
    <col min="1289" max="1289" width="3.42578125" style="3" customWidth="1"/>
    <col min="1290" max="1290" width="9.5703125" style="3" customWidth="1"/>
    <col min="1291" max="1291" width="4.7109375" style="3" customWidth="1"/>
    <col min="1292" max="1292" width="6.42578125" style="3" customWidth="1"/>
    <col min="1293" max="1293" width="6.140625" style="3" customWidth="1"/>
    <col min="1294" max="1298" width="4.7109375" style="3" customWidth="1"/>
    <col min="1299" max="1299" width="9.5703125" style="3" customWidth="1"/>
    <col min="1300" max="1300" width="4.7109375" style="3" customWidth="1"/>
    <col min="1301" max="1536" width="9.140625" style="3"/>
    <col min="1537" max="1537" width="1" style="3" customWidth="1"/>
    <col min="1538" max="1538" width="5.85546875" style="3" customWidth="1"/>
    <col min="1539" max="1542" width="4.7109375" style="3" customWidth="1"/>
    <col min="1543" max="1543" width="7" style="3" customWidth="1"/>
    <col min="1544" max="1544" width="4.7109375" style="3" customWidth="1"/>
    <col min="1545" max="1545" width="3.42578125" style="3" customWidth="1"/>
    <col min="1546" max="1546" width="9.5703125" style="3" customWidth="1"/>
    <col min="1547" max="1547" width="4.7109375" style="3" customWidth="1"/>
    <col min="1548" max="1548" width="6.42578125" style="3" customWidth="1"/>
    <col min="1549" max="1549" width="6.140625" style="3" customWidth="1"/>
    <col min="1550" max="1554" width="4.7109375" style="3" customWidth="1"/>
    <col min="1555" max="1555" width="9.5703125" style="3" customWidth="1"/>
    <col min="1556" max="1556" width="4.7109375" style="3" customWidth="1"/>
    <col min="1557" max="1792" width="9.140625" style="3"/>
    <col min="1793" max="1793" width="1" style="3" customWidth="1"/>
    <col min="1794" max="1794" width="5.85546875" style="3" customWidth="1"/>
    <col min="1795" max="1798" width="4.7109375" style="3" customWidth="1"/>
    <col min="1799" max="1799" width="7" style="3" customWidth="1"/>
    <col min="1800" max="1800" width="4.7109375" style="3" customWidth="1"/>
    <col min="1801" max="1801" width="3.42578125" style="3" customWidth="1"/>
    <col min="1802" max="1802" width="9.5703125" style="3" customWidth="1"/>
    <col min="1803" max="1803" width="4.7109375" style="3" customWidth="1"/>
    <col min="1804" max="1804" width="6.42578125" style="3" customWidth="1"/>
    <col min="1805" max="1805" width="6.140625" style="3" customWidth="1"/>
    <col min="1806" max="1810" width="4.7109375" style="3" customWidth="1"/>
    <col min="1811" max="1811" width="9.5703125" style="3" customWidth="1"/>
    <col min="1812" max="1812" width="4.7109375" style="3" customWidth="1"/>
    <col min="1813" max="2048" width="9.140625" style="3"/>
    <col min="2049" max="2049" width="1" style="3" customWidth="1"/>
    <col min="2050" max="2050" width="5.85546875" style="3" customWidth="1"/>
    <col min="2051" max="2054" width="4.7109375" style="3" customWidth="1"/>
    <col min="2055" max="2055" width="7" style="3" customWidth="1"/>
    <col min="2056" max="2056" width="4.7109375" style="3" customWidth="1"/>
    <col min="2057" max="2057" width="3.42578125" style="3" customWidth="1"/>
    <col min="2058" max="2058" width="9.5703125" style="3" customWidth="1"/>
    <col min="2059" max="2059" width="4.7109375" style="3" customWidth="1"/>
    <col min="2060" max="2060" width="6.42578125" style="3" customWidth="1"/>
    <col min="2061" max="2061" width="6.140625" style="3" customWidth="1"/>
    <col min="2062" max="2066" width="4.7109375" style="3" customWidth="1"/>
    <col min="2067" max="2067" width="9.5703125" style="3" customWidth="1"/>
    <col min="2068" max="2068" width="4.7109375" style="3" customWidth="1"/>
    <col min="2069" max="2304" width="9.140625" style="3"/>
    <col min="2305" max="2305" width="1" style="3" customWidth="1"/>
    <col min="2306" max="2306" width="5.85546875" style="3" customWidth="1"/>
    <col min="2307" max="2310" width="4.7109375" style="3" customWidth="1"/>
    <col min="2311" max="2311" width="7" style="3" customWidth="1"/>
    <col min="2312" max="2312" width="4.7109375" style="3" customWidth="1"/>
    <col min="2313" max="2313" width="3.42578125" style="3" customWidth="1"/>
    <col min="2314" max="2314" width="9.5703125" style="3" customWidth="1"/>
    <col min="2315" max="2315" width="4.7109375" style="3" customWidth="1"/>
    <col min="2316" max="2316" width="6.42578125" style="3" customWidth="1"/>
    <col min="2317" max="2317" width="6.140625" style="3" customWidth="1"/>
    <col min="2318" max="2322" width="4.7109375" style="3" customWidth="1"/>
    <col min="2323" max="2323" width="9.5703125" style="3" customWidth="1"/>
    <col min="2324" max="2324" width="4.7109375" style="3" customWidth="1"/>
    <col min="2325" max="2560" width="9.140625" style="3"/>
    <col min="2561" max="2561" width="1" style="3" customWidth="1"/>
    <col min="2562" max="2562" width="5.85546875" style="3" customWidth="1"/>
    <col min="2563" max="2566" width="4.7109375" style="3" customWidth="1"/>
    <col min="2567" max="2567" width="7" style="3" customWidth="1"/>
    <col min="2568" max="2568" width="4.7109375" style="3" customWidth="1"/>
    <col min="2569" max="2569" width="3.42578125" style="3" customWidth="1"/>
    <col min="2570" max="2570" width="9.5703125" style="3" customWidth="1"/>
    <col min="2571" max="2571" width="4.7109375" style="3" customWidth="1"/>
    <col min="2572" max="2572" width="6.42578125" style="3" customWidth="1"/>
    <col min="2573" max="2573" width="6.140625" style="3" customWidth="1"/>
    <col min="2574" max="2578" width="4.7109375" style="3" customWidth="1"/>
    <col min="2579" max="2579" width="9.5703125" style="3" customWidth="1"/>
    <col min="2580" max="2580" width="4.7109375" style="3" customWidth="1"/>
    <col min="2581" max="2816" width="9.140625" style="3"/>
    <col min="2817" max="2817" width="1" style="3" customWidth="1"/>
    <col min="2818" max="2818" width="5.85546875" style="3" customWidth="1"/>
    <col min="2819" max="2822" width="4.7109375" style="3" customWidth="1"/>
    <col min="2823" max="2823" width="7" style="3" customWidth="1"/>
    <col min="2824" max="2824" width="4.7109375" style="3" customWidth="1"/>
    <col min="2825" max="2825" width="3.42578125" style="3" customWidth="1"/>
    <col min="2826" max="2826" width="9.5703125" style="3" customWidth="1"/>
    <col min="2827" max="2827" width="4.7109375" style="3" customWidth="1"/>
    <col min="2828" max="2828" width="6.42578125" style="3" customWidth="1"/>
    <col min="2829" max="2829" width="6.140625" style="3" customWidth="1"/>
    <col min="2830" max="2834" width="4.7109375" style="3" customWidth="1"/>
    <col min="2835" max="2835" width="9.5703125" style="3" customWidth="1"/>
    <col min="2836" max="2836" width="4.7109375" style="3" customWidth="1"/>
    <col min="2837" max="3072" width="9.140625" style="3"/>
    <col min="3073" max="3073" width="1" style="3" customWidth="1"/>
    <col min="3074" max="3074" width="5.85546875" style="3" customWidth="1"/>
    <col min="3075" max="3078" width="4.7109375" style="3" customWidth="1"/>
    <col min="3079" max="3079" width="7" style="3" customWidth="1"/>
    <col min="3080" max="3080" width="4.7109375" style="3" customWidth="1"/>
    <col min="3081" max="3081" width="3.42578125" style="3" customWidth="1"/>
    <col min="3082" max="3082" width="9.5703125" style="3" customWidth="1"/>
    <col min="3083" max="3083" width="4.7109375" style="3" customWidth="1"/>
    <col min="3084" max="3084" width="6.42578125" style="3" customWidth="1"/>
    <col min="3085" max="3085" width="6.140625" style="3" customWidth="1"/>
    <col min="3086" max="3090" width="4.7109375" style="3" customWidth="1"/>
    <col min="3091" max="3091" width="9.5703125" style="3" customWidth="1"/>
    <col min="3092" max="3092" width="4.7109375" style="3" customWidth="1"/>
    <col min="3093" max="3328" width="9.140625" style="3"/>
    <col min="3329" max="3329" width="1" style="3" customWidth="1"/>
    <col min="3330" max="3330" width="5.85546875" style="3" customWidth="1"/>
    <col min="3331" max="3334" width="4.7109375" style="3" customWidth="1"/>
    <col min="3335" max="3335" width="7" style="3" customWidth="1"/>
    <col min="3336" max="3336" width="4.7109375" style="3" customWidth="1"/>
    <col min="3337" max="3337" width="3.42578125" style="3" customWidth="1"/>
    <col min="3338" max="3338" width="9.5703125" style="3" customWidth="1"/>
    <col min="3339" max="3339" width="4.7109375" style="3" customWidth="1"/>
    <col min="3340" max="3340" width="6.42578125" style="3" customWidth="1"/>
    <col min="3341" max="3341" width="6.140625" style="3" customWidth="1"/>
    <col min="3342" max="3346" width="4.7109375" style="3" customWidth="1"/>
    <col min="3347" max="3347" width="9.5703125" style="3" customWidth="1"/>
    <col min="3348" max="3348" width="4.7109375" style="3" customWidth="1"/>
    <col min="3349" max="3584" width="9.140625" style="3"/>
    <col min="3585" max="3585" width="1" style="3" customWidth="1"/>
    <col min="3586" max="3586" width="5.85546875" style="3" customWidth="1"/>
    <col min="3587" max="3590" width="4.7109375" style="3" customWidth="1"/>
    <col min="3591" max="3591" width="7" style="3" customWidth="1"/>
    <col min="3592" max="3592" width="4.7109375" style="3" customWidth="1"/>
    <col min="3593" max="3593" width="3.42578125" style="3" customWidth="1"/>
    <col min="3594" max="3594" width="9.5703125" style="3" customWidth="1"/>
    <col min="3595" max="3595" width="4.7109375" style="3" customWidth="1"/>
    <col min="3596" max="3596" width="6.42578125" style="3" customWidth="1"/>
    <col min="3597" max="3597" width="6.140625" style="3" customWidth="1"/>
    <col min="3598" max="3602" width="4.7109375" style="3" customWidth="1"/>
    <col min="3603" max="3603" width="9.5703125" style="3" customWidth="1"/>
    <col min="3604" max="3604" width="4.7109375" style="3" customWidth="1"/>
    <col min="3605" max="3840" width="9.140625" style="3"/>
    <col min="3841" max="3841" width="1" style="3" customWidth="1"/>
    <col min="3842" max="3842" width="5.85546875" style="3" customWidth="1"/>
    <col min="3843" max="3846" width="4.7109375" style="3" customWidth="1"/>
    <col min="3847" max="3847" width="7" style="3" customWidth="1"/>
    <col min="3848" max="3848" width="4.7109375" style="3" customWidth="1"/>
    <col min="3849" max="3849" width="3.42578125" style="3" customWidth="1"/>
    <col min="3850" max="3850" width="9.5703125" style="3" customWidth="1"/>
    <col min="3851" max="3851" width="4.7109375" style="3" customWidth="1"/>
    <col min="3852" max="3852" width="6.42578125" style="3" customWidth="1"/>
    <col min="3853" max="3853" width="6.140625" style="3" customWidth="1"/>
    <col min="3854" max="3858" width="4.7109375" style="3" customWidth="1"/>
    <col min="3859" max="3859" width="9.5703125" style="3" customWidth="1"/>
    <col min="3860" max="3860" width="4.7109375" style="3" customWidth="1"/>
    <col min="3861" max="4096" width="9.140625" style="3"/>
    <col min="4097" max="4097" width="1" style="3" customWidth="1"/>
    <col min="4098" max="4098" width="5.85546875" style="3" customWidth="1"/>
    <col min="4099" max="4102" width="4.7109375" style="3" customWidth="1"/>
    <col min="4103" max="4103" width="7" style="3" customWidth="1"/>
    <col min="4104" max="4104" width="4.7109375" style="3" customWidth="1"/>
    <col min="4105" max="4105" width="3.42578125" style="3" customWidth="1"/>
    <col min="4106" max="4106" width="9.5703125" style="3" customWidth="1"/>
    <col min="4107" max="4107" width="4.7109375" style="3" customWidth="1"/>
    <col min="4108" max="4108" width="6.42578125" style="3" customWidth="1"/>
    <col min="4109" max="4109" width="6.140625" style="3" customWidth="1"/>
    <col min="4110" max="4114" width="4.7109375" style="3" customWidth="1"/>
    <col min="4115" max="4115" width="9.5703125" style="3" customWidth="1"/>
    <col min="4116" max="4116" width="4.7109375" style="3" customWidth="1"/>
    <col min="4117" max="4352" width="9.140625" style="3"/>
    <col min="4353" max="4353" width="1" style="3" customWidth="1"/>
    <col min="4354" max="4354" width="5.85546875" style="3" customWidth="1"/>
    <col min="4355" max="4358" width="4.7109375" style="3" customWidth="1"/>
    <col min="4359" max="4359" width="7" style="3" customWidth="1"/>
    <col min="4360" max="4360" width="4.7109375" style="3" customWidth="1"/>
    <col min="4361" max="4361" width="3.42578125" style="3" customWidth="1"/>
    <col min="4362" max="4362" width="9.5703125" style="3" customWidth="1"/>
    <col min="4363" max="4363" width="4.7109375" style="3" customWidth="1"/>
    <col min="4364" max="4364" width="6.42578125" style="3" customWidth="1"/>
    <col min="4365" max="4365" width="6.140625" style="3" customWidth="1"/>
    <col min="4366" max="4370" width="4.7109375" style="3" customWidth="1"/>
    <col min="4371" max="4371" width="9.5703125" style="3" customWidth="1"/>
    <col min="4372" max="4372" width="4.7109375" style="3" customWidth="1"/>
    <col min="4373" max="4608" width="9.140625" style="3"/>
    <col min="4609" max="4609" width="1" style="3" customWidth="1"/>
    <col min="4610" max="4610" width="5.85546875" style="3" customWidth="1"/>
    <col min="4611" max="4614" width="4.7109375" style="3" customWidth="1"/>
    <col min="4615" max="4615" width="7" style="3" customWidth="1"/>
    <col min="4616" max="4616" width="4.7109375" style="3" customWidth="1"/>
    <col min="4617" max="4617" width="3.42578125" style="3" customWidth="1"/>
    <col min="4618" max="4618" width="9.5703125" style="3" customWidth="1"/>
    <col min="4619" max="4619" width="4.7109375" style="3" customWidth="1"/>
    <col min="4620" max="4620" width="6.42578125" style="3" customWidth="1"/>
    <col min="4621" max="4621" width="6.140625" style="3" customWidth="1"/>
    <col min="4622" max="4626" width="4.7109375" style="3" customWidth="1"/>
    <col min="4627" max="4627" width="9.5703125" style="3" customWidth="1"/>
    <col min="4628" max="4628" width="4.7109375" style="3" customWidth="1"/>
    <col min="4629" max="4864" width="9.140625" style="3"/>
    <col min="4865" max="4865" width="1" style="3" customWidth="1"/>
    <col min="4866" max="4866" width="5.85546875" style="3" customWidth="1"/>
    <col min="4867" max="4870" width="4.7109375" style="3" customWidth="1"/>
    <col min="4871" max="4871" width="7" style="3" customWidth="1"/>
    <col min="4872" max="4872" width="4.7109375" style="3" customWidth="1"/>
    <col min="4873" max="4873" width="3.42578125" style="3" customWidth="1"/>
    <col min="4874" max="4874" width="9.5703125" style="3" customWidth="1"/>
    <col min="4875" max="4875" width="4.7109375" style="3" customWidth="1"/>
    <col min="4876" max="4876" width="6.42578125" style="3" customWidth="1"/>
    <col min="4877" max="4877" width="6.140625" style="3" customWidth="1"/>
    <col min="4878" max="4882" width="4.7109375" style="3" customWidth="1"/>
    <col min="4883" max="4883" width="9.5703125" style="3" customWidth="1"/>
    <col min="4884" max="4884" width="4.7109375" style="3" customWidth="1"/>
    <col min="4885" max="5120" width="9.140625" style="3"/>
    <col min="5121" max="5121" width="1" style="3" customWidth="1"/>
    <col min="5122" max="5122" width="5.85546875" style="3" customWidth="1"/>
    <col min="5123" max="5126" width="4.7109375" style="3" customWidth="1"/>
    <col min="5127" max="5127" width="7" style="3" customWidth="1"/>
    <col min="5128" max="5128" width="4.7109375" style="3" customWidth="1"/>
    <col min="5129" max="5129" width="3.42578125" style="3" customWidth="1"/>
    <col min="5130" max="5130" width="9.5703125" style="3" customWidth="1"/>
    <col min="5131" max="5131" width="4.7109375" style="3" customWidth="1"/>
    <col min="5132" max="5132" width="6.42578125" style="3" customWidth="1"/>
    <col min="5133" max="5133" width="6.140625" style="3" customWidth="1"/>
    <col min="5134" max="5138" width="4.7109375" style="3" customWidth="1"/>
    <col min="5139" max="5139" width="9.5703125" style="3" customWidth="1"/>
    <col min="5140" max="5140" width="4.7109375" style="3" customWidth="1"/>
    <col min="5141" max="5376" width="9.140625" style="3"/>
    <col min="5377" max="5377" width="1" style="3" customWidth="1"/>
    <col min="5378" max="5378" width="5.85546875" style="3" customWidth="1"/>
    <col min="5379" max="5382" width="4.7109375" style="3" customWidth="1"/>
    <col min="5383" max="5383" width="7" style="3" customWidth="1"/>
    <col min="5384" max="5384" width="4.7109375" style="3" customWidth="1"/>
    <col min="5385" max="5385" width="3.42578125" style="3" customWidth="1"/>
    <col min="5386" max="5386" width="9.5703125" style="3" customWidth="1"/>
    <col min="5387" max="5387" width="4.7109375" style="3" customWidth="1"/>
    <col min="5388" max="5388" width="6.42578125" style="3" customWidth="1"/>
    <col min="5389" max="5389" width="6.140625" style="3" customWidth="1"/>
    <col min="5390" max="5394" width="4.7109375" style="3" customWidth="1"/>
    <col min="5395" max="5395" width="9.5703125" style="3" customWidth="1"/>
    <col min="5396" max="5396" width="4.7109375" style="3" customWidth="1"/>
    <col min="5397" max="5632" width="9.140625" style="3"/>
    <col min="5633" max="5633" width="1" style="3" customWidth="1"/>
    <col min="5634" max="5634" width="5.85546875" style="3" customWidth="1"/>
    <col min="5635" max="5638" width="4.7109375" style="3" customWidth="1"/>
    <col min="5639" max="5639" width="7" style="3" customWidth="1"/>
    <col min="5640" max="5640" width="4.7109375" style="3" customWidth="1"/>
    <col min="5641" max="5641" width="3.42578125" style="3" customWidth="1"/>
    <col min="5642" max="5642" width="9.5703125" style="3" customWidth="1"/>
    <col min="5643" max="5643" width="4.7109375" style="3" customWidth="1"/>
    <col min="5644" max="5644" width="6.42578125" style="3" customWidth="1"/>
    <col min="5645" max="5645" width="6.140625" style="3" customWidth="1"/>
    <col min="5646" max="5650" width="4.7109375" style="3" customWidth="1"/>
    <col min="5651" max="5651" width="9.5703125" style="3" customWidth="1"/>
    <col min="5652" max="5652" width="4.7109375" style="3" customWidth="1"/>
    <col min="5653" max="5888" width="9.140625" style="3"/>
    <col min="5889" max="5889" width="1" style="3" customWidth="1"/>
    <col min="5890" max="5890" width="5.85546875" style="3" customWidth="1"/>
    <col min="5891" max="5894" width="4.7109375" style="3" customWidth="1"/>
    <col min="5895" max="5895" width="7" style="3" customWidth="1"/>
    <col min="5896" max="5896" width="4.7109375" style="3" customWidth="1"/>
    <col min="5897" max="5897" width="3.42578125" style="3" customWidth="1"/>
    <col min="5898" max="5898" width="9.5703125" style="3" customWidth="1"/>
    <col min="5899" max="5899" width="4.7109375" style="3" customWidth="1"/>
    <col min="5900" max="5900" width="6.42578125" style="3" customWidth="1"/>
    <col min="5901" max="5901" width="6.140625" style="3" customWidth="1"/>
    <col min="5902" max="5906" width="4.7109375" style="3" customWidth="1"/>
    <col min="5907" max="5907" width="9.5703125" style="3" customWidth="1"/>
    <col min="5908" max="5908" width="4.7109375" style="3" customWidth="1"/>
    <col min="5909" max="6144" width="9.140625" style="3"/>
    <col min="6145" max="6145" width="1" style="3" customWidth="1"/>
    <col min="6146" max="6146" width="5.85546875" style="3" customWidth="1"/>
    <col min="6147" max="6150" width="4.7109375" style="3" customWidth="1"/>
    <col min="6151" max="6151" width="7" style="3" customWidth="1"/>
    <col min="6152" max="6152" width="4.7109375" style="3" customWidth="1"/>
    <col min="6153" max="6153" width="3.42578125" style="3" customWidth="1"/>
    <col min="6154" max="6154" width="9.5703125" style="3" customWidth="1"/>
    <col min="6155" max="6155" width="4.7109375" style="3" customWidth="1"/>
    <col min="6156" max="6156" width="6.42578125" style="3" customWidth="1"/>
    <col min="6157" max="6157" width="6.140625" style="3" customWidth="1"/>
    <col min="6158" max="6162" width="4.7109375" style="3" customWidth="1"/>
    <col min="6163" max="6163" width="9.5703125" style="3" customWidth="1"/>
    <col min="6164" max="6164" width="4.7109375" style="3" customWidth="1"/>
    <col min="6165" max="6400" width="9.140625" style="3"/>
    <col min="6401" max="6401" width="1" style="3" customWidth="1"/>
    <col min="6402" max="6402" width="5.85546875" style="3" customWidth="1"/>
    <col min="6403" max="6406" width="4.7109375" style="3" customWidth="1"/>
    <col min="6407" max="6407" width="7" style="3" customWidth="1"/>
    <col min="6408" max="6408" width="4.7109375" style="3" customWidth="1"/>
    <col min="6409" max="6409" width="3.42578125" style="3" customWidth="1"/>
    <col min="6410" max="6410" width="9.5703125" style="3" customWidth="1"/>
    <col min="6411" max="6411" width="4.7109375" style="3" customWidth="1"/>
    <col min="6412" max="6412" width="6.42578125" style="3" customWidth="1"/>
    <col min="6413" max="6413" width="6.140625" style="3" customWidth="1"/>
    <col min="6414" max="6418" width="4.7109375" style="3" customWidth="1"/>
    <col min="6419" max="6419" width="9.5703125" style="3" customWidth="1"/>
    <col min="6420" max="6420" width="4.7109375" style="3" customWidth="1"/>
    <col min="6421" max="6656" width="9.140625" style="3"/>
    <col min="6657" max="6657" width="1" style="3" customWidth="1"/>
    <col min="6658" max="6658" width="5.85546875" style="3" customWidth="1"/>
    <col min="6659" max="6662" width="4.7109375" style="3" customWidth="1"/>
    <col min="6663" max="6663" width="7" style="3" customWidth="1"/>
    <col min="6664" max="6664" width="4.7109375" style="3" customWidth="1"/>
    <col min="6665" max="6665" width="3.42578125" style="3" customWidth="1"/>
    <col min="6666" max="6666" width="9.5703125" style="3" customWidth="1"/>
    <col min="6667" max="6667" width="4.7109375" style="3" customWidth="1"/>
    <col min="6668" max="6668" width="6.42578125" style="3" customWidth="1"/>
    <col min="6669" max="6669" width="6.140625" style="3" customWidth="1"/>
    <col min="6670" max="6674" width="4.7109375" style="3" customWidth="1"/>
    <col min="6675" max="6675" width="9.5703125" style="3" customWidth="1"/>
    <col min="6676" max="6676" width="4.7109375" style="3" customWidth="1"/>
    <col min="6677" max="6912" width="9.140625" style="3"/>
    <col min="6913" max="6913" width="1" style="3" customWidth="1"/>
    <col min="6914" max="6914" width="5.85546875" style="3" customWidth="1"/>
    <col min="6915" max="6918" width="4.7109375" style="3" customWidth="1"/>
    <col min="6919" max="6919" width="7" style="3" customWidth="1"/>
    <col min="6920" max="6920" width="4.7109375" style="3" customWidth="1"/>
    <col min="6921" max="6921" width="3.42578125" style="3" customWidth="1"/>
    <col min="6922" max="6922" width="9.5703125" style="3" customWidth="1"/>
    <col min="6923" max="6923" width="4.7109375" style="3" customWidth="1"/>
    <col min="6924" max="6924" width="6.42578125" style="3" customWidth="1"/>
    <col min="6925" max="6925" width="6.140625" style="3" customWidth="1"/>
    <col min="6926" max="6930" width="4.7109375" style="3" customWidth="1"/>
    <col min="6931" max="6931" width="9.5703125" style="3" customWidth="1"/>
    <col min="6932" max="6932" width="4.7109375" style="3" customWidth="1"/>
    <col min="6933" max="7168" width="9.140625" style="3"/>
    <col min="7169" max="7169" width="1" style="3" customWidth="1"/>
    <col min="7170" max="7170" width="5.85546875" style="3" customWidth="1"/>
    <col min="7171" max="7174" width="4.7109375" style="3" customWidth="1"/>
    <col min="7175" max="7175" width="7" style="3" customWidth="1"/>
    <col min="7176" max="7176" width="4.7109375" style="3" customWidth="1"/>
    <col min="7177" max="7177" width="3.42578125" style="3" customWidth="1"/>
    <col min="7178" max="7178" width="9.5703125" style="3" customWidth="1"/>
    <col min="7179" max="7179" width="4.7109375" style="3" customWidth="1"/>
    <col min="7180" max="7180" width="6.42578125" style="3" customWidth="1"/>
    <col min="7181" max="7181" width="6.140625" style="3" customWidth="1"/>
    <col min="7182" max="7186" width="4.7109375" style="3" customWidth="1"/>
    <col min="7187" max="7187" width="9.5703125" style="3" customWidth="1"/>
    <col min="7188" max="7188" width="4.7109375" style="3" customWidth="1"/>
    <col min="7189" max="7424" width="9.140625" style="3"/>
    <col min="7425" max="7425" width="1" style="3" customWidth="1"/>
    <col min="7426" max="7426" width="5.85546875" style="3" customWidth="1"/>
    <col min="7427" max="7430" width="4.7109375" style="3" customWidth="1"/>
    <col min="7431" max="7431" width="7" style="3" customWidth="1"/>
    <col min="7432" max="7432" width="4.7109375" style="3" customWidth="1"/>
    <col min="7433" max="7433" width="3.42578125" style="3" customWidth="1"/>
    <col min="7434" max="7434" width="9.5703125" style="3" customWidth="1"/>
    <col min="7435" max="7435" width="4.7109375" style="3" customWidth="1"/>
    <col min="7436" max="7436" width="6.42578125" style="3" customWidth="1"/>
    <col min="7437" max="7437" width="6.140625" style="3" customWidth="1"/>
    <col min="7438" max="7442" width="4.7109375" style="3" customWidth="1"/>
    <col min="7443" max="7443" width="9.5703125" style="3" customWidth="1"/>
    <col min="7444" max="7444" width="4.7109375" style="3" customWidth="1"/>
    <col min="7445" max="7680" width="9.140625" style="3"/>
    <col min="7681" max="7681" width="1" style="3" customWidth="1"/>
    <col min="7682" max="7682" width="5.85546875" style="3" customWidth="1"/>
    <col min="7683" max="7686" width="4.7109375" style="3" customWidth="1"/>
    <col min="7687" max="7687" width="7" style="3" customWidth="1"/>
    <col min="7688" max="7688" width="4.7109375" style="3" customWidth="1"/>
    <col min="7689" max="7689" width="3.42578125" style="3" customWidth="1"/>
    <col min="7690" max="7690" width="9.5703125" style="3" customWidth="1"/>
    <col min="7691" max="7691" width="4.7109375" style="3" customWidth="1"/>
    <col min="7692" max="7692" width="6.42578125" style="3" customWidth="1"/>
    <col min="7693" max="7693" width="6.140625" style="3" customWidth="1"/>
    <col min="7694" max="7698" width="4.7109375" style="3" customWidth="1"/>
    <col min="7699" max="7699" width="9.5703125" style="3" customWidth="1"/>
    <col min="7700" max="7700" width="4.7109375" style="3" customWidth="1"/>
    <col min="7701" max="7936" width="9.140625" style="3"/>
    <col min="7937" max="7937" width="1" style="3" customWidth="1"/>
    <col min="7938" max="7938" width="5.85546875" style="3" customWidth="1"/>
    <col min="7939" max="7942" width="4.7109375" style="3" customWidth="1"/>
    <col min="7943" max="7943" width="7" style="3" customWidth="1"/>
    <col min="7944" max="7944" width="4.7109375" style="3" customWidth="1"/>
    <col min="7945" max="7945" width="3.42578125" style="3" customWidth="1"/>
    <col min="7946" max="7946" width="9.5703125" style="3" customWidth="1"/>
    <col min="7947" max="7947" width="4.7109375" style="3" customWidth="1"/>
    <col min="7948" max="7948" width="6.42578125" style="3" customWidth="1"/>
    <col min="7949" max="7949" width="6.140625" style="3" customWidth="1"/>
    <col min="7950" max="7954" width="4.7109375" style="3" customWidth="1"/>
    <col min="7955" max="7955" width="9.5703125" style="3" customWidth="1"/>
    <col min="7956" max="7956" width="4.7109375" style="3" customWidth="1"/>
    <col min="7957" max="8192" width="9.140625" style="3"/>
    <col min="8193" max="8193" width="1" style="3" customWidth="1"/>
    <col min="8194" max="8194" width="5.85546875" style="3" customWidth="1"/>
    <col min="8195" max="8198" width="4.7109375" style="3" customWidth="1"/>
    <col min="8199" max="8199" width="7" style="3" customWidth="1"/>
    <col min="8200" max="8200" width="4.7109375" style="3" customWidth="1"/>
    <col min="8201" max="8201" width="3.42578125" style="3" customWidth="1"/>
    <col min="8202" max="8202" width="9.5703125" style="3" customWidth="1"/>
    <col min="8203" max="8203" width="4.7109375" style="3" customWidth="1"/>
    <col min="8204" max="8204" width="6.42578125" style="3" customWidth="1"/>
    <col min="8205" max="8205" width="6.140625" style="3" customWidth="1"/>
    <col min="8206" max="8210" width="4.7109375" style="3" customWidth="1"/>
    <col min="8211" max="8211" width="9.5703125" style="3" customWidth="1"/>
    <col min="8212" max="8212" width="4.7109375" style="3" customWidth="1"/>
    <col min="8213" max="8448" width="9.140625" style="3"/>
    <col min="8449" max="8449" width="1" style="3" customWidth="1"/>
    <col min="8450" max="8450" width="5.85546875" style="3" customWidth="1"/>
    <col min="8451" max="8454" width="4.7109375" style="3" customWidth="1"/>
    <col min="8455" max="8455" width="7" style="3" customWidth="1"/>
    <col min="8456" max="8456" width="4.7109375" style="3" customWidth="1"/>
    <col min="8457" max="8457" width="3.42578125" style="3" customWidth="1"/>
    <col min="8458" max="8458" width="9.5703125" style="3" customWidth="1"/>
    <col min="8459" max="8459" width="4.7109375" style="3" customWidth="1"/>
    <col min="8460" max="8460" width="6.42578125" style="3" customWidth="1"/>
    <col min="8461" max="8461" width="6.140625" style="3" customWidth="1"/>
    <col min="8462" max="8466" width="4.7109375" style="3" customWidth="1"/>
    <col min="8467" max="8467" width="9.5703125" style="3" customWidth="1"/>
    <col min="8468" max="8468" width="4.7109375" style="3" customWidth="1"/>
    <col min="8469" max="8704" width="9.140625" style="3"/>
    <col min="8705" max="8705" width="1" style="3" customWidth="1"/>
    <col min="8706" max="8706" width="5.85546875" style="3" customWidth="1"/>
    <col min="8707" max="8710" width="4.7109375" style="3" customWidth="1"/>
    <col min="8711" max="8711" width="7" style="3" customWidth="1"/>
    <col min="8712" max="8712" width="4.7109375" style="3" customWidth="1"/>
    <col min="8713" max="8713" width="3.42578125" style="3" customWidth="1"/>
    <col min="8714" max="8714" width="9.5703125" style="3" customWidth="1"/>
    <col min="8715" max="8715" width="4.7109375" style="3" customWidth="1"/>
    <col min="8716" max="8716" width="6.42578125" style="3" customWidth="1"/>
    <col min="8717" max="8717" width="6.140625" style="3" customWidth="1"/>
    <col min="8718" max="8722" width="4.7109375" style="3" customWidth="1"/>
    <col min="8723" max="8723" width="9.5703125" style="3" customWidth="1"/>
    <col min="8724" max="8724" width="4.7109375" style="3" customWidth="1"/>
    <col min="8725" max="8960" width="9.140625" style="3"/>
    <col min="8961" max="8961" width="1" style="3" customWidth="1"/>
    <col min="8962" max="8962" width="5.85546875" style="3" customWidth="1"/>
    <col min="8963" max="8966" width="4.7109375" style="3" customWidth="1"/>
    <col min="8967" max="8967" width="7" style="3" customWidth="1"/>
    <col min="8968" max="8968" width="4.7109375" style="3" customWidth="1"/>
    <col min="8969" max="8969" width="3.42578125" style="3" customWidth="1"/>
    <col min="8970" max="8970" width="9.5703125" style="3" customWidth="1"/>
    <col min="8971" max="8971" width="4.7109375" style="3" customWidth="1"/>
    <col min="8972" max="8972" width="6.42578125" style="3" customWidth="1"/>
    <col min="8973" max="8973" width="6.140625" style="3" customWidth="1"/>
    <col min="8974" max="8978" width="4.7109375" style="3" customWidth="1"/>
    <col min="8979" max="8979" width="9.5703125" style="3" customWidth="1"/>
    <col min="8980" max="8980" width="4.7109375" style="3" customWidth="1"/>
    <col min="8981" max="9216" width="9.140625" style="3"/>
    <col min="9217" max="9217" width="1" style="3" customWidth="1"/>
    <col min="9218" max="9218" width="5.85546875" style="3" customWidth="1"/>
    <col min="9219" max="9222" width="4.7109375" style="3" customWidth="1"/>
    <col min="9223" max="9223" width="7" style="3" customWidth="1"/>
    <col min="9224" max="9224" width="4.7109375" style="3" customWidth="1"/>
    <col min="9225" max="9225" width="3.42578125" style="3" customWidth="1"/>
    <col min="9226" max="9226" width="9.5703125" style="3" customWidth="1"/>
    <col min="9227" max="9227" width="4.7109375" style="3" customWidth="1"/>
    <col min="9228" max="9228" width="6.42578125" style="3" customWidth="1"/>
    <col min="9229" max="9229" width="6.140625" style="3" customWidth="1"/>
    <col min="9230" max="9234" width="4.7109375" style="3" customWidth="1"/>
    <col min="9235" max="9235" width="9.5703125" style="3" customWidth="1"/>
    <col min="9236" max="9236" width="4.7109375" style="3" customWidth="1"/>
    <col min="9237" max="9472" width="9.140625" style="3"/>
    <col min="9473" max="9473" width="1" style="3" customWidth="1"/>
    <col min="9474" max="9474" width="5.85546875" style="3" customWidth="1"/>
    <col min="9475" max="9478" width="4.7109375" style="3" customWidth="1"/>
    <col min="9479" max="9479" width="7" style="3" customWidth="1"/>
    <col min="9480" max="9480" width="4.7109375" style="3" customWidth="1"/>
    <col min="9481" max="9481" width="3.42578125" style="3" customWidth="1"/>
    <col min="9482" max="9482" width="9.5703125" style="3" customWidth="1"/>
    <col min="9483" max="9483" width="4.7109375" style="3" customWidth="1"/>
    <col min="9484" max="9484" width="6.42578125" style="3" customWidth="1"/>
    <col min="9485" max="9485" width="6.140625" style="3" customWidth="1"/>
    <col min="9486" max="9490" width="4.7109375" style="3" customWidth="1"/>
    <col min="9491" max="9491" width="9.5703125" style="3" customWidth="1"/>
    <col min="9492" max="9492" width="4.7109375" style="3" customWidth="1"/>
    <col min="9493" max="9728" width="9.140625" style="3"/>
    <col min="9729" max="9729" width="1" style="3" customWidth="1"/>
    <col min="9730" max="9730" width="5.85546875" style="3" customWidth="1"/>
    <col min="9731" max="9734" width="4.7109375" style="3" customWidth="1"/>
    <col min="9735" max="9735" width="7" style="3" customWidth="1"/>
    <col min="9736" max="9736" width="4.7109375" style="3" customWidth="1"/>
    <col min="9737" max="9737" width="3.42578125" style="3" customWidth="1"/>
    <col min="9738" max="9738" width="9.5703125" style="3" customWidth="1"/>
    <col min="9739" max="9739" width="4.7109375" style="3" customWidth="1"/>
    <col min="9740" max="9740" width="6.42578125" style="3" customWidth="1"/>
    <col min="9741" max="9741" width="6.140625" style="3" customWidth="1"/>
    <col min="9742" max="9746" width="4.7109375" style="3" customWidth="1"/>
    <col min="9747" max="9747" width="9.5703125" style="3" customWidth="1"/>
    <col min="9748" max="9748" width="4.7109375" style="3" customWidth="1"/>
    <col min="9749" max="9984" width="9.140625" style="3"/>
    <col min="9985" max="9985" width="1" style="3" customWidth="1"/>
    <col min="9986" max="9986" width="5.85546875" style="3" customWidth="1"/>
    <col min="9987" max="9990" width="4.7109375" style="3" customWidth="1"/>
    <col min="9991" max="9991" width="7" style="3" customWidth="1"/>
    <col min="9992" max="9992" width="4.7109375" style="3" customWidth="1"/>
    <col min="9993" max="9993" width="3.42578125" style="3" customWidth="1"/>
    <col min="9994" max="9994" width="9.5703125" style="3" customWidth="1"/>
    <col min="9995" max="9995" width="4.7109375" style="3" customWidth="1"/>
    <col min="9996" max="9996" width="6.42578125" style="3" customWidth="1"/>
    <col min="9997" max="9997" width="6.140625" style="3" customWidth="1"/>
    <col min="9998" max="10002" width="4.7109375" style="3" customWidth="1"/>
    <col min="10003" max="10003" width="9.5703125" style="3" customWidth="1"/>
    <col min="10004" max="10004" width="4.7109375" style="3" customWidth="1"/>
    <col min="10005" max="10240" width="9.140625" style="3"/>
    <col min="10241" max="10241" width="1" style="3" customWidth="1"/>
    <col min="10242" max="10242" width="5.85546875" style="3" customWidth="1"/>
    <col min="10243" max="10246" width="4.7109375" style="3" customWidth="1"/>
    <col min="10247" max="10247" width="7" style="3" customWidth="1"/>
    <col min="10248" max="10248" width="4.7109375" style="3" customWidth="1"/>
    <col min="10249" max="10249" width="3.42578125" style="3" customWidth="1"/>
    <col min="10250" max="10250" width="9.5703125" style="3" customWidth="1"/>
    <col min="10251" max="10251" width="4.7109375" style="3" customWidth="1"/>
    <col min="10252" max="10252" width="6.42578125" style="3" customWidth="1"/>
    <col min="10253" max="10253" width="6.140625" style="3" customWidth="1"/>
    <col min="10254" max="10258" width="4.7109375" style="3" customWidth="1"/>
    <col min="10259" max="10259" width="9.5703125" style="3" customWidth="1"/>
    <col min="10260" max="10260" width="4.7109375" style="3" customWidth="1"/>
    <col min="10261" max="10496" width="9.140625" style="3"/>
    <col min="10497" max="10497" width="1" style="3" customWidth="1"/>
    <col min="10498" max="10498" width="5.85546875" style="3" customWidth="1"/>
    <col min="10499" max="10502" width="4.7109375" style="3" customWidth="1"/>
    <col min="10503" max="10503" width="7" style="3" customWidth="1"/>
    <col min="10504" max="10504" width="4.7109375" style="3" customWidth="1"/>
    <col min="10505" max="10505" width="3.42578125" style="3" customWidth="1"/>
    <col min="10506" max="10506" width="9.5703125" style="3" customWidth="1"/>
    <col min="10507" max="10507" width="4.7109375" style="3" customWidth="1"/>
    <col min="10508" max="10508" width="6.42578125" style="3" customWidth="1"/>
    <col min="10509" max="10509" width="6.140625" style="3" customWidth="1"/>
    <col min="10510" max="10514" width="4.7109375" style="3" customWidth="1"/>
    <col min="10515" max="10515" width="9.5703125" style="3" customWidth="1"/>
    <col min="10516" max="10516" width="4.7109375" style="3" customWidth="1"/>
    <col min="10517" max="10752" width="9.140625" style="3"/>
    <col min="10753" max="10753" width="1" style="3" customWidth="1"/>
    <col min="10754" max="10754" width="5.85546875" style="3" customWidth="1"/>
    <col min="10755" max="10758" width="4.7109375" style="3" customWidth="1"/>
    <col min="10759" max="10759" width="7" style="3" customWidth="1"/>
    <col min="10760" max="10760" width="4.7109375" style="3" customWidth="1"/>
    <col min="10761" max="10761" width="3.42578125" style="3" customWidth="1"/>
    <col min="10762" max="10762" width="9.5703125" style="3" customWidth="1"/>
    <col min="10763" max="10763" width="4.7109375" style="3" customWidth="1"/>
    <col min="10764" max="10764" width="6.42578125" style="3" customWidth="1"/>
    <col min="10765" max="10765" width="6.140625" style="3" customWidth="1"/>
    <col min="10766" max="10770" width="4.7109375" style="3" customWidth="1"/>
    <col min="10771" max="10771" width="9.5703125" style="3" customWidth="1"/>
    <col min="10772" max="10772" width="4.7109375" style="3" customWidth="1"/>
    <col min="10773" max="11008" width="9.140625" style="3"/>
    <col min="11009" max="11009" width="1" style="3" customWidth="1"/>
    <col min="11010" max="11010" width="5.85546875" style="3" customWidth="1"/>
    <col min="11011" max="11014" width="4.7109375" style="3" customWidth="1"/>
    <col min="11015" max="11015" width="7" style="3" customWidth="1"/>
    <col min="11016" max="11016" width="4.7109375" style="3" customWidth="1"/>
    <col min="11017" max="11017" width="3.42578125" style="3" customWidth="1"/>
    <col min="11018" max="11018" width="9.5703125" style="3" customWidth="1"/>
    <col min="11019" max="11019" width="4.7109375" style="3" customWidth="1"/>
    <col min="11020" max="11020" width="6.42578125" style="3" customWidth="1"/>
    <col min="11021" max="11021" width="6.140625" style="3" customWidth="1"/>
    <col min="11022" max="11026" width="4.7109375" style="3" customWidth="1"/>
    <col min="11027" max="11027" width="9.5703125" style="3" customWidth="1"/>
    <col min="11028" max="11028" width="4.7109375" style="3" customWidth="1"/>
    <col min="11029" max="11264" width="9.140625" style="3"/>
    <col min="11265" max="11265" width="1" style="3" customWidth="1"/>
    <col min="11266" max="11266" width="5.85546875" style="3" customWidth="1"/>
    <col min="11267" max="11270" width="4.7109375" style="3" customWidth="1"/>
    <col min="11271" max="11271" width="7" style="3" customWidth="1"/>
    <col min="11272" max="11272" width="4.7109375" style="3" customWidth="1"/>
    <col min="11273" max="11273" width="3.42578125" style="3" customWidth="1"/>
    <col min="11274" max="11274" width="9.5703125" style="3" customWidth="1"/>
    <col min="11275" max="11275" width="4.7109375" style="3" customWidth="1"/>
    <col min="11276" max="11276" width="6.42578125" style="3" customWidth="1"/>
    <col min="11277" max="11277" width="6.140625" style="3" customWidth="1"/>
    <col min="11278" max="11282" width="4.7109375" style="3" customWidth="1"/>
    <col min="11283" max="11283" width="9.5703125" style="3" customWidth="1"/>
    <col min="11284" max="11284" width="4.7109375" style="3" customWidth="1"/>
    <col min="11285" max="11520" width="9.140625" style="3"/>
    <col min="11521" max="11521" width="1" style="3" customWidth="1"/>
    <col min="11522" max="11522" width="5.85546875" style="3" customWidth="1"/>
    <col min="11523" max="11526" width="4.7109375" style="3" customWidth="1"/>
    <col min="11527" max="11527" width="7" style="3" customWidth="1"/>
    <col min="11528" max="11528" width="4.7109375" style="3" customWidth="1"/>
    <col min="11529" max="11529" width="3.42578125" style="3" customWidth="1"/>
    <col min="11530" max="11530" width="9.5703125" style="3" customWidth="1"/>
    <col min="11531" max="11531" width="4.7109375" style="3" customWidth="1"/>
    <col min="11532" max="11532" width="6.42578125" style="3" customWidth="1"/>
    <col min="11533" max="11533" width="6.140625" style="3" customWidth="1"/>
    <col min="11534" max="11538" width="4.7109375" style="3" customWidth="1"/>
    <col min="11539" max="11539" width="9.5703125" style="3" customWidth="1"/>
    <col min="11540" max="11540" width="4.7109375" style="3" customWidth="1"/>
    <col min="11541" max="11776" width="9.140625" style="3"/>
    <col min="11777" max="11777" width="1" style="3" customWidth="1"/>
    <col min="11778" max="11778" width="5.85546875" style="3" customWidth="1"/>
    <col min="11779" max="11782" width="4.7109375" style="3" customWidth="1"/>
    <col min="11783" max="11783" width="7" style="3" customWidth="1"/>
    <col min="11784" max="11784" width="4.7109375" style="3" customWidth="1"/>
    <col min="11785" max="11785" width="3.42578125" style="3" customWidth="1"/>
    <col min="11786" max="11786" width="9.5703125" style="3" customWidth="1"/>
    <col min="11787" max="11787" width="4.7109375" style="3" customWidth="1"/>
    <col min="11788" max="11788" width="6.42578125" style="3" customWidth="1"/>
    <col min="11789" max="11789" width="6.140625" style="3" customWidth="1"/>
    <col min="11790" max="11794" width="4.7109375" style="3" customWidth="1"/>
    <col min="11795" max="11795" width="9.5703125" style="3" customWidth="1"/>
    <col min="11796" max="11796" width="4.7109375" style="3" customWidth="1"/>
    <col min="11797" max="12032" width="9.140625" style="3"/>
    <col min="12033" max="12033" width="1" style="3" customWidth="1"/>
    <col min="12034" max="12034" width="5.85546875" style="3" customWidth="1"/>
    <col min="12035" max="12038" width="4.7109375" style="3" customWidth="1"/>
    <col min="12039" max="12039" width="7" style="3" customWidth="1"/>
    <col min="12040" max="12040" width="4.7109375" style="3" customWidth="1"/>
    <col min="12041" max="12041" width="3.42578125" style="3" customWidth="1"/>
    <col min="12042" max="12042" width="9.5703125" style="3" customWidth="1"/>
    <col min="12043" max="12043" width="4.7109375" style="3" customWidth="1"/>
    <col min="12044" max="12044" width="6.42578125" style="3" customWidth="1"/>
    <col min="12045" max="12045" width="6.140625" style="3" customWidth="1"/>
    <col min="12046" max="12050" width="4.7109375" style="3" customWidth="1"/>
    <col min="12051" max="12051" width="9.5703125" style="3" customWidth="1"/>
    <col min="12052" max="12052" width="4.7109375" style="3" customWidth="1"/>
    <col min="12053" max="12288" width="9.140625" style="3"/>
    <col min="12289" max="12289" width="1" style="3" customWidth="1"/>
    <col min="12290" max="12290" width="5.85546875" style="3" customWidth="1"/>
    <col min="12291" max="12294" width="4.7109375" style="3" customWidth="1"/>
    <col min="12295" max="12295" width="7" style="3" customWidth="1"/>
    <col min="12296" max="12296" width="4.7109375" style="3" customWidth="1"/>
    <col min="12297" max="12297" width="3.42578125" style="3" customWidth="1"/>
    <col min="12298" max="12298" width="9.5703125" style="3" customWidth="1"/>
    <col min="12299" max="12299" width="4.7109375" style="3" customWidth="1"/>
    <col min="12300" max="12300" width="6.42578125" style="3" customWidth="1"/>
    <col min="12301" max="12301" width="6.140625" style="3" customWidth="1"/>
    <col min="12302" max="12306" width="4.7109375" style="3" customWidth="1"/>
    <col min="12307" max="12307" width="9.5703125" style="3" customWidth="1"/>
    <col min="12308" max="12308" width="4.7109375" style="3" customWidth="1"/>
    <col min="12309" max="12544" width="9.140625" style="3"/>
    <col min="12545" max="12545" width="1" style="3" customWidth="1"/>
    <col min="12546" max="12546" width="5.85546875" style="3" customWidth="1"/>
    <col min="12547" max="12550" width="4.7109375" style="3" customWidth="1"/>
    <col min="12551" max="12551" width="7" style="3" customWidth="1"/>
    <col min="12552" max="12552" width="4.7109375" style="3" customWidth="1"/>
    <col min="12553" max="12553" width="3.42578125" style="3" customWidth="1"/>
    <col min="12554" max="12554" width="9.5703125" style="3" customWidth="1"/>
    <col min="12555" max="12555" width="4.7109375" style="3" customWidth="1"/>
    <col min="12556" max="12556" width="6.42578125" style="3" customWidth="1"/>
    <col min="12557" max="12557" width="6.140625" style="3" customWidth="1"/>
    <col min="12558" max="12562" width="4.7109375" style="3" customWidth="1"/>
    <col min="12563" max="12563" width="9.5703125" style="3" customWidth="1"/>
    <col min="12564" max="12564" width="4.7109375" style="3" customWidth="1"/>
    <col min="12565" max="12800" width="9.140625" style="3"/>
    <col min="12801" max="12801" width="1" style="3" customWidth="1"/>
    <col min="12802" max="12802" width="5.85546875" style="3" customWidth="1"/>
    <col min="12803" max="12806" width="4.7109375" style="3" customWidth="1"/>
    <col min="12807" max="12807" width="7" style="3" customWidth="1"/>
    <col min="12808" max="12808" width="4.7109375" style="3" customWidth="1"/>
    <col min="12809" max="12809" width="3.42578125" style="3" customWidth="1"/>
    <col min="12810" max="12810" width="9.5703125" style="3" customWidth="1"/>
    <col min="12811" max="12811" width="4.7109375" style="3" customWidth="1"/>
    <col min="12812" max="12812" width="6.42578125" style="3" customWidth="1"/>
    <col min="12813" max="12813" width="6.140625" style="3" customWidth="1"/>
    <col min="12814" max="12818" width="4.7109375" style="3" customWidth="1"/>
    <col min="12819" max="12819" width="9.5703125" style="3" customWidth="1"/>
    <col min="12820" max="12820" width="4.7109375" style="3" customWidth="1"/>
    <col min="12821" max="13056" width="9.140625" style="3"/>
    <col min="13057" max="13057" width="1" style="3" customWidth="1"/>
    <col min="13058" max="13058" width="5.85546875" style="3" customWidth="1"/>
    <col min="13059" max="13062" width="4.7109375" style="3" customWidth="1"/>
    <col min="13063" max="13063" width="7" style="3" customWidth="1"/>
    <col min="13064" max="13064" width="4.7109375" style="3" customWidth="1"/>
    <col min="13065" max="13065" width="3.42578125" style="3" customWidth="1"/>
    <col min="13066" max="13066" width="9.5703125" style="3" customWidth="1"/>
    <col min="13067" max="13067" width="4.7109375" style="3" customWidth="1"/>
    <col min="13068" max="13068" width="6.42578125" style="3" customWidth="1"/>
    <col min="13069" max="13069" width="6.140625" style="3" customWidth="1"/>
    <col min="13070" max="13074" width="4.7109375" style="3" customWidth="1"/>
    <col min="13075" max="13075" width="9.5703125" style="3" customWidth="1"/>
    <col min="13076" max="13076" width="4.7109375" style="3" customWidth="1"/>
    <col min="13077" max="13312" width="9.140625" style="3"/>
    <col min="13313" max="13313" width="1" style="3" customWidth="1"/>
    <col min="13314" max="13314" width="5.85546875" style="3" customWidth="1"/>
    <col min="13315" max="13318" width="4.7109375" style="3" customWidth="1"/>
    <col min="13319" max="13319" width="7" style="3" customWidth="1"/>
    <col min="13320" max="13320" width="4.7109375" style="3" customWidth="1"/>
    <col min="13321" max="13321" width="3.42578125" style="3" customWidth="1"/>
    <col min="13322" max="13322" width="9.5703125" style="3" customWidth="1"/>
    <col min="13323" max="13323" width="4.7109375" style="3" customWidth="1"/>
    <col min="13324" max="13324" width="6.42578125" style="3" customWidth="1"/>
    <col min="13325" max="13325" width="6.140625" style="3" customWidth="1"/>
    <col min="13326" max="13330" width="4.7109375" style="3" customWidth="1"/>
    <col min="13331" max="13331" width="9.5703125" style="3" customWidth="1"/>
    <col min="13332" max="13332" width="4.7109375" style="3" customWidth="1"/>
    <col min="13333" max="13568" width="9.140625" style="3"/>
    <col min="13569" max="13569" width="1" style="3" customWidth="1"/>
    <col min="13570" max="13570" width="5.85546875" style="3" customWidth="1"/>
    <col min="13571" max="13574" width="4.7109375" style="3" customWidth="1"/>
    <col min="13575" max="13575" width="7" style="3" customWidth="1"/>
    <col min="13576" max="13576" width="4.7109375" style="3" customWidth="1"/>
    <col min="13577" max="13577" width="3.42578125" style="3" customWidth="1"/>
    <col min="13578" max="13578" width="9.5703125" style="3" customWidth="1"/>
    <col min="13579" max="13579" width="4.7109375" style="3" customWidth="1"/>
    <col min="13580" max="13580" width="6.42578125" style="3" customWidth="1"/>
    <col min="13581" max="13581" width="6.140625" style="3" customWidth="1"/>
    <col min="13582" max="13586" width="4.7109375" style="3" customWidth="1"/>
    <col min="13587" max="13587" width="9.5703125" style="3" customWidth="1"/>
    <col min="13588" max="13588" width="4.7109375" style="3" customWidth="1"/>
    <col min="13589" max="13824" width="9.140625" style="3"/>
    <col min="13825" max="13825" width="1" style="3" customWidth="1"/>
    <col min="13826" max="13826" width="5.85546875" style="3" customWidth="1"/>
    <col min="13827" max="13830" width="4.7109375" style="3" customWidth="1"/>
    <col min="13831" max="13831" width="7" style="3" customWidth="1"/>
    <col min="13832" max="13832" width="4.7109375" style="3" customWidth="1"/>
    <col min="13833" max="13833" width="3.42578125" style="3" customWidth="1"/>
    <col min="13834" max="13834" width="9.5703125" style="3" customWidth="1"/>
    <col min="13835" max="13835" width="4.7109375" style="3" customWidth="1"/>
    <col min="13836" max="13836" width="6.42578125" style="3" customWidth="1"/>
    <col min="13837" max="13837" width="6.140625" style="3" customWidth="1"/>
    <col min="13838" max="13842" width="4.7109375" style="3" customWidth="1"/>
    <col min="13843" max="13843" width="9.5703125" style="3" customWidth="1"/>
    <col min="13844" max="13844" width="4.7109375" style="3" customWidth="1"/>
    <col min="13845" max="14080" width="9.140625" style="3"/>
    <col min="14081" max="14081" width="1" style="3" customWidth="1"/>
    <col min="14082" max="14082" width="5.85546875" style="3" customWidth="1"/>
    <col min="14083" max="14086" width="4.7109375" style="3" customWidth="1"/>
    <col min="14087" max="14087" width="7" style="3" customWidth="1"/>
    <col min="14088" max="14088" width="4.7109375" style="3" customWidth="1"/>
    <col min="14089" max="14089" width="3.42578125" style="3" customWidth="1"/>
    <col min="14090" max="14090" width="9.5703125" style="3" customWidth="1"/>
    <col min="14091" max="14091" width="4.7109375" style="3" customWidth="1"/>
    <col min="14092" max="14092" width="6.42578125" style="3" customWidth="1"/>
    <col min="14093" max="14093" width="6.140625" style="3" customWidth="1"/>
    <col min="14094" max="14098" width="4.7109375" style="3" customWidth="1"/>
    <col min="14099" max="14099" width="9.5703125" style="3" customWidth="1"/>
    <col min="14100" max="14100" width="4.7109375" style="3" customWidth="1"/>
    <col min="14101" max="14336" width="9.140625" style="3"/>
    <col min="14337" max="14337" width="1" style="3" customWidth="1"/>
    <col min="14338" max="14338" width="5.85546875" style="3" customWidth="1"/>
    <col min="14339" max="14342" width="4.7109375" style="3" customWidth="1"/>
    <col min="14343" max="14343" width="7" style="3" customWidth="1"/>
    <col min="14344" max="14344" width="4.7109375" style="3" customWidth="1"/>
    <col min="14345" max="14345" width="3.42578125" style="3" customWidth="1"/>
    <col min="14346" max="14346" width="9.5703125" style="3" customWidth="1"/>
    <col min="14347" max="14347" width="4.7109375" style="3" customWidth="1"/>
    <col min="14348" max="14348" width="6.42578125" style="3" customWidth="1"/>
    <col min="14349" max="14349" width="6.140625" style="3" customWidth="1"/>
    <col min="14350" max="14354" width="4.7109375" style="3" customWidth="1"/>
    <col min="14355" max="14355" width="9.5703125" style="3" customWidth="1"/>
    <col min="14356" max="14356" width="4.7109375" style="3" customWidth="1"/>
    <col min="14357" max="14592" width="9.140625" style="3"/>
    <col min="14593" max="14593" width="1" style="3" customWidth="1"/>
    <col min="14594" max="14594" width="5.85546875" style="3" customWidth="1"/>
    <col min="14595" max="14598" width="4.7109375" style="3" customWidth="1"/>
    <col min="14599" max="14599" width="7" style="3" customWidth="1"/>
    <col min="14600" max="14600" width="4.7109375" style="3" customWidth="1"/>
    <col min="14601" max="14601" width="3.42578125" style="3" customWidth="1"/>
    <col min="14602" max="14602" width="9.5703125" style="3" customWidth="1"/>
    <col min="14603" max="14603" width="4.7109375" style="3" customWidth="1"/>
    <col min="14604" max="14604" width="6.42578125" style="3" customWidth="1"/>
    <col min="14605" max="14605" width="6.140625" style="3" customWidth="1"/>
    <col min="14606" max="14610" width="4.7109375" style="3" customWidth="1"/>
    <col min="14611" max="14611" width="9.5703125" style="3" customWidth="1"/>
    <col min="14612" max="14612" width="4.7109375" style="3" customWidth="1"/>
    <col min="14613" max="14848" width="9.140625" style="3"/>
    <col min="14849" max="14849" width="1" style="3" customWidth="1"/>
    <col min="14850" max="14850" width="5.85546875" style="3" customWidth="1"/>
    <col min="14851" max="14854" width="4.7109375" style="3" customWidth="1"/>
    <col min="14855" max="14855" width="7" style="3" customWidth="1"/>
    <col min="14856" max="14856" width="4.7109375" style="3" customWidth="1"/>
    <col min="14857" max="14857" width="3.42578125" style="3" customWidth="1"/>
    <col min="14858" max="14858" width="9.5703125" style="3" customWidth="1"/>
    <col min="14859" max="14859" width="4.7109375" style="3" customWidth="1"/>
    <col min="14860" max="14860" width="6.42578125" style="3" customWidth="1"/>
    <col min="14861" max="14861" width="6.140625" style="3" customWidth="1"/>
    <col min="14862" max="14866" width="4.7109375" style="3" customWidth="1"/>
    <col min="14867" max="14867" width="9.5703125" style="3" customWidth="1"/>
    <col min="14868" max="14868" width="4.7109375" style="3" customWidth="1"/>
    <col min="14869" max="15104" width="9.140625" style="3"/>
    <col min="15105" max="15105" width="1" style="3" customWidth="1"/>
    <col min="15106" max="15106" width="5.85546875" style="3" customWidth="1"/>
    <col min="15107" max="15110" width="4.7109375" style="3" customWidth="1"/>
    <col min="15111" max="15111" width="7" style="3" customWidth="1"/>
    <col min="15112" max="15112" width="4.7109375" style="3" customWidth="1"/>
    <col min="15113" max="15113" width="3.42578125" style="3" customWidth="1"/>
    <col min="15114" max="15114" width="9.5703125" style="3" customWidth="1"/>
    <col min="15115" max="15115" width="4.7109375" style="3" customWidth="1"/>
    <col min="15116" max="15116" width="6.42578125" style="3" customWidth="1"/>
    <col min="15117" max="15117" width="6.140625" style="3" customWidth="1"/>
    <col min="15118" max="15122" width="4.7109375" style="3" customWidth="1"/>
    <col min="15123" max="15123" width="9.5703125" style="3" customWidth="1"/>
    <col min="15124" max="15124" width="4.7109375" style="3" customWidth="1"/>
    <col min="15125" max="15360" width="9.140625" style="3"/>
    <col min="15361" max="15361" width="1" style="3" customWidth="1"/>
    <col min="15362" max="15362" width="5.85546875" style="3" customWidth="1"/>
    <col min="15363" max="15366" width="4.7109375" style="3" customWidth="1"/>
    <col min="15367" max="15367" width="7" style="3" customWidth="1"/>
    <col min="15368" max="15368" width="4.7109375" style="3" customWidth="1"/>
    <col min="15369" max="15369" width="3.42578125" style="3" customWidth="1"/>
    <col min="15370" max="15370" width="9.5703125" style="3" customWidth="1"/>
    <col min="15371" max="15371" width="4.7109375" style="3" customWidth="1"/>
    <col min="15372" max="15372" width="6.42578125" style="3" customWidth="1"/>
    <col min="15373" max="15373" width="6.140625" style="3" customWidth="1"/>
    <col min="15374" max="15378" width="4.7109375" style="3" customWidth="1"/>
    <col min="15379" max="15379" width="9.5703125" style="3" customWidth="1"/>
    <col min="15380" max="15380" width="4.7109375" style="3" customWidth="1"/>
    <col min="15381" max="15616" width="9.140625" style="3"/>
    <col min="15617" max="15617" width="1" style="3" customWidth="1"/>
    <col min="15618" max="15618" width="5.85546875" style="3" customWidth="1"/>
    <col min="15619" max="15622" width="4.7109375" style="3" customWidth="1"/>
    <col min="15623" max="15623" width="7" style="3" customWidth="1"/>
    <col min="15624" max="15624" width="4.7109375" style="3" customWidth="1"/>
    <col min="15625" max="15625" width="3.42578125" style="3" customWidth="1"/>
    <col min="15626" max="15626" width="9.5703125" style="3" customWidth="1"/>
    <col min="15627" max="15627" width="4.7109375" style="3" customWidth="1"/>
    <col min="15628" max="15628" width="6.42578125" style="3" customWidth="1"/>
    <col min="15629" max="15629" width="6.140625" style="3" customWidth="1"/>
    <col min="15630" max="15634" width="4.7109375" style="3" customWidth="1"/>
    <col min="15635" max="15635" width="9.5703125" style="3" customWidth="1"/>
    <col min="15636" max="15636" width="4.7109375" style="3" customWidth="1"/>
    <col min="15637" max="15872" width="9.140625" style="3"/>
    <col min="15873" max="15873" width="1" style="3" customWidth="1"/>
    <col min="15874" max="15874" width="5.85546875" style="3" customWidth="1"/>
    <col min="15875" max="15878" width="4.7109375" style="3" customWidth="1"/>
    <col min="15879" max="15879" width="7" style="3" customWidth="1"/>
    <col min="15880" max="15880" width="4.7109375" style="3" customWidth="1"/>
    <col min="15881" max="15881" width="3.42578125" style="3" customWidth="1"/>
    <col min="15882" max="15882" width="9.5703125" style="3" customWidth="1"/>
    <col min="15883" max="15883" width="4.7109375" style="3" customWidth="1"/>
    <col min="15884" max="15884" width="6.42578125" style="3" customWidth="1"/>
    <col min="15885" max="15885" width="6.140625" style="3" customWidth="1"/>
    <col min="15886" max="15890" width="4.7109375" style="3" customWidth="1"/>
    <col min="15891" max="15891" width="9.5703125" style="3" customWidth="1"/>
    <col min="15892" max="15892" width="4.7109375" style="3" customWidth="1"/>
    <col min="15893" max="16128" width="9.140625" style="3"/>
    <col min="16129" max="16129" width="1" style="3" customWidth="1"/>
    <col min="16130" max="16130" width="5.85546875" style="3" customWidth="1"/>
    <col min="16131" max="16134" width="4.7109375" style="3" customWidth="1"/>
    <col min="16135" max="16135" width="7" style="3" customWidth="1"/>
    <col min="16136" max="16136" width="4.7109375" style="3" customWidth="1"/>
    <col min="16137" max="16137" width="3.42578125" style="3" customWidth="1"/>
    <col min="16138" max="16138" width="9.5703125" style="3" customWidth="1"/>
    <col min="16139" max="16139" width="4.7109375" style="3" customWidth="1"/>
    <col min="16140" max="16140" width="6.42578125" style="3" customWidth="1"/>
    <col min="16141" max="16141" width="6.140625" style="3" customWidth="1"/>
    <col min="16142" max="16146" width="4.7109375" style="3" customWidth="1"/>
    <col min="16147" max="16147" width="9.5703125" style="3" customWidth="1"/>
    <col min="16148" max="16148" width="4.7109375" style="3" customWidth="1"/>
    <col min="16149" max="16384" width="9.140625" style="3"/>
  </cols>
  <sheetData>
    <row r="1" spans="2:19" ht="12.75" customHeight="1">
      <c r="M1" s="44" t="s">
        <v>0</v>
      </c>
      <c r="N1" s="44"/>
      <c r="O1" s="44"/>
      <c r="P1" s="44"/>
      <c r="Q1" s="44"/>
      <c r="R1" s="44"/>
      <c r="S1" s="44"/>
    </row>
    <row r="2" spans="2:19" ht="13.5" customHeight="1">
      <c r="M2" s="44" t="s">
        <v>1</v>
      </c>
      <c r="N2" s="44"/>
      <c r="O2" s="44"/>
      <c r="P2" s="44"/>
      <c r="Q2" s="44"/>
      <c r="R2" s="44"/>
      <c r="S2" s="44"/>
    </row>
    <row r="3" spans="2:19" ht="12.75" customHeight="1">
      <c r="M3" s="44" t="s">
        <v>2</v>
      </c>
      <c r="N3" s="44"/>
      <c r="O3" s="44"/>
      <c r="P3" s="44"/>
      <c r="Q3" s="44"/>
      <c r="R3" s="44"/>
      <c r="S3" s="44"/>
    </row>
    <row r="4" spans="2:19" ht="12.75" customHeight="1">
      <c r="M4" s="44" t="s">
        <v>111</v>
      </c>
      <c r="N4" s="44"/>
      <c r="O4" s="44"/>
      <c r="P4" s="44"/>
      <c r="Q4" s="44"/>
      <c r="R4" s="44"/>
      <c r="S4" s="44"/>
    </row>
    <row r="5" spans="2:19" ht="12.75" customHeight="1"/>
    <row r="6" spans="2:19" ht="12.75" customHeight="1"/>
    <row r="7" spans="2:19">
      <c r="G7" s="150" t="s">
        <v>112</v>
      </c>
      <c r="H7" s="150"/>
      <c r="I7" s="150"/>
      <c r="J7" s="150"/>
      <c r="K7" s="150"/>
      <c r="L7" s="150"/>
      <c r="M7" s="150"/>
      <c r="N7" s="150"/>
    </row>
    <row r="8" spans="2:19">
      <c r="G8" s="150" t="s">
        <v>190</v>
      </c>
      <c r="H8" s="150"/>
      <c r="I8" s="150"/>
      <c r="J8" s="150"/>
      <c r="K8" s="150"/>
      <c r="L8" s="150"/>
      <c r="M8" s="150"/>
      <c r="N8" s="150"/>
    </row>
    <row r="9" spans="2:19" ht="13.5" customHeight="1">
      <c r="F9" s="75"/>
      <c r="G9" s="151" t="s">
        <v>191</v>
      </c>
      <c r="H9" s="151"/>
      <c r="I9" s="151"/>
      <c r="J9" s="151"/>
      <c r="K9" s="151"/>
      <c r="L9" s="151"/>
      <c r="M9" s="151"/>
      <c r="N9" s="151"/>
    </row>
    <row r="11" spans="2:19" ht="12.75" customHeight="1">
      <c r="B11" s="152" t="s">
        <v>192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2:19" s="42" customFormat="1" ht="15" customHeight="1">
      <c r="B12" s="45" t="s">
        <v>116</v>
      </c>
      <c r="C12" s="143" t="s">
        <v>117</v>
      </c>
      <c r="D12" s="144"/>
      <c r="E12" s="144"/>
      <c r="F12" s="144"/>
      <c r="G12" s="144"/>
      <c r="H12" s="144"/>
      <c r="I12" s="145"/>
      <c r="J12" s="143" t="s">
        <v>118</v>
      </c>
      <c r="K12" s="144"/>
      <c r="L12" s="144"/>
      <c r="M12" s="144"/>
      <c r="N12" s="144"/>
      <c r="O12" s="145"/>
      <c r="P12" s="143" t="s">
        <v>167</v>
      </c>
      <c r="Q12" s="144"/>
      <c r="R12" s="144"/>
      <c r="S12" s="145"/>
    </row>
    <row r="13" spans="2:19" s="42" customFormat="1" ht="12" customHeight="1">
      <c r="B13" s="14">
        <v>1</v>
      </c>
      <c r="C13" s="143">
        <v>2</v>
      </c>
      <c r="D13" s="144"/>
      <c r="E13" s="144"/>
      <c r="F13" s="144"/>
      <c r="G13" s="144"/>
      <c r="H13" s="144"/>
      <c r="I13" s="145"/>
      <c r="J13" s="143">
        <v>3</v>
      </c>
      <c r="K13" s="144"/>
      <c r="L13" s="144"/>
      <c r="M13" s="144"/>
      <c r="N13" s="144"/>
      <c r="O13" s="145"/>
      <c r="P13" s="143">
        <v>4</v>
      </c>
      <c r="Q13" s="144"/>
      <c r="R13" s="144"/>
      <c r="S13" s="145"/>
    </row>
    <row r="14" spans="2:19" s="42" customFormat="1" ht="13.5" customHeight="1">
      <c r="B14" s="35">
        <v>1</v>
      </c>
      <c r="C14" s="146" t="s">
        <v>193</v>
      </c>
      <c r="D14" s="147"/>
      <c r="E14" s="147"/>
      <c r="F14" s="147"/>
      <c r="G14" s="147"/>
      <c r="H14" s="147"/>
      <c r="I14" s="148"/>
      <c r="J14" s="129" t="s">
        <v>38</v>
      </c>
      <c r="K14" s="149"/>
      <c r="L14" s="149"/>
      <c r="M14" s="149"/>
      <c r="N14" s="149"/>
      <c r="O14" s="130"/>
      <c r="P14" s="134">
        <v>4079424.19</v>
      </c>
      <c r="Q14" s="135"/>
      <c r="R14" s="135"/>
      <c r="S14" s="136"/>
    </row>
    <row r="15" spans="2:19" s="42" customFormat="1" ht="13.5" customHeight="1">
      <c r="B15" s="35">
        <v>1</v>
      </c>
      <c r="C15" s="146" t="s">
        <v>194</v>
      </c>
      <c r="D15" s="147"/>
      <c r="E15" s="147"/>
      <c r="F15" s="147"/>
      <c r="G15" s="147"/>
      <c r="H15" s="147"/>
      <c r="I15" s="148"/>
      <c r="J15" s="129" t="s">
        <v>78</v>
      </c>
      <c r="K15" s="149"/>
      <c r="L15" s="149"/>
      <c r="M15" s="149"/>
      <c r="N15" s="149"/>
      <c r="O15" s="130"/>
      <c r="P15" s="134">
        <v>9200</v>
      </c>
      <c r="Q15" s="135"/>
      <c r="R15" s="135"/>
      <c r="S15" s="136"/>
    </row>
    <row r="16" spans="2:19" s="42" customFormat="1" ht="15" customHeight="1">
      <c r="B16" s="47">
        <v>2</v>
      </c>
      <c r="C16" s="137" t="s">
        <v>195</v>
      </c>
      <c r="D16" s="138"/>
      <c r="E16" s="138"/>
      <c r="F16" s="138"/>
      <c r="G16" s="138"/>
      <c r="H16" s="138"/>
      <c r="I16" s="139"/>
      <c r="J16" s="157"/>
      <c r="K16" s="158"/>
      <c r="L16" s="158"/>
      <c r="M16" s="158"/>
      <c r="N16" s="158"/>
      <c r="O16" s="159"/>
      <c r="P16" s="140">
        <f>SUM(P14:S15)</f>
        <v>4088624.19</v>
      </c>
      <c r="Q16" s="141"/>
      <c r="R16" s="141"/>
      <c r="S16" s="142"/>
    </row>
    <row r="18" spans="2:19" ht="14.25" customHeight="1">
      <c r="B18" s="153" t="s">
        <v>196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2:19" ht="25.5">
      <c r="B19" s="76" t="s">
        <v>116</v>
      </c>
      <c r="C19" s="154" t="s">
        <v>117</v>
      </c>
      <c r="D19" s="155"/>
      <c r="E19" s="155"/>
      <c r="F19" s="155"/>
      <c r="G19" s="155"/>
      <c r="H19" s="155"/>
      <c r="I19" s="156"/>
      <c r="J19" s="77" t="s">
        <v>118</v>
      </c>
      <c r="K19" s="154" t="s">
        <v>181</v>
      </c>
      <c r="L19" s="156"/>
      <c r="M19" s="154" t="s">
        <v>120</v>
      </c>
      <c r="N19" s="156"/>
      <c r="O19" s="154" t="s">
        <v>197</v>
      </c>
      <c r="P19" s="156"/>
      <c r="Q19" s="154" t="s">
        <v>167</v>
      </c>
      <c r="R19" s="155"/>
      <c r="S19" s="156"/>
    </row>
    <row r="20" spans="2:19" ht="15.75" customHeight="1">
      <c r="B20" s="77">
        <v>1</v>
      </c>
      <c r="C20" s="154">
        <v>2</v>
      </c>
      <c r="D20" s="155"/>
      <c r="E20" s="155"/>
      <c r="F20" s="155"/>
      <c r="G20" s="155"/>
      <c r="H20" s="155"/>
      <c r="I20" s="156"/>
      <c r="J20" s="77">
        <v>3</v>
      </c>
      <c r="K20" s="154">
        <v>4</v>
      </c>
      <c r="L20" s="156"/>
      <c r="M20" s="154">
        <v>5</v>
      </c>
      <c r="N20" s="156"/>
      <c r="O20" s="154">
        <v>6</v>
      </c>
      <c r="P20" s="156"/>
      <c r="Q20" s="154">
        <v>7</v>
      </c>
      <c r="R20" s="155"/>
      <c r="S20" s="156"/>
    </row>
    <row r="21" spans="2:19" ht="13.5" customHeight="1">
      <c r="B21" s="76">
        <v>1</v>
      </c>
      <c r="C21" s="160" t="s">
        <v>198</v>
      </c>
      <c r="D21" s="161"/>
      <c r="E21" s="161"/>
      <c r="F21" s="161"/>
      <c r="G21" s="161"/>
      <c r="H21" s="161"/>
      <c r="I21" s="162"/>
      <c r="J21" s="78" t="s">
        <v>199</v>
      </c>
      <c r="K21" s="163" t="s">
        <v>36</v>
      </c>
      <c r="L21" s="164"/>
      <c r="M21" s="163" t="s">
        <v>66</v>
      </c>
      <c r="N21" s="164"/>
      <c r="O21" s="163" t="s">
        <v>200</v>
      </c>
      <c r="P21" s="164"/>
      <c r="Q21" s="165">
        <v>456.45</v>
      </c>
      <c r="R21" s="166"/>
      <c r="S21" s="167"/>
    </row>
    <row r="22" spans="2:19" ht="14.25" customHeight="1">
      <c r="B22" s="79">
        <v>2</v>
      </c>
      <c r="C22" s="168" t="s">
        <v>195</v>
      </c>
      <c r="D22" s="168"/>
      <c r="E22" s="168"/>
      <c r="F22" s="168"/>
      <c r="G22" s="168"/>
      <c r="H22" s="168"/>
      <c r="I22" s="168"/>
      <c r="J22" s="78"/>
      <c r="K22" s="169"/>
      <c r="L22" s="169"/>
      <c r="M22" s="169"/>
      <c r="N22" s="169"/>
      <c r="O22" s="169"/>
      <c r="P22" s="169"/>
      <c r="Q22" s="170">
        <f>SUM(Q21:Q21)</f>
        <v>456.45</v>
      </c>
      <c r="R22" s="170"/>
      <c r="S22" s="170"/>
    </row>
    <row r="23" spans="2:19" ht="14.25" customHeight="1">
      <c r="B23" s="80"/>
      <c r="C23" s="81"/>
      <c r="D23" s="81"/>
      <c r="E23" s="81"/>
      <c r="F23" s="81"/>
      <c r="G23" s="81"/>
      <c r="H23" s="81"/>
      <c r="I23" s="81"/>
      <c r="J23" s="82"/>
      <c r="K23" s="82"/>
      <c r="L23" s="82"/>
      <c r="M23" s="82"/>
      <c r="N23" s="82"/>
      <c r="O23" s="82"/>
      <c r="P23" s="82"/>
      <c r="Q23" s="83"/>
      <c r="R23" s="83"/>
      <c r="S23" s="83"/>
    </row>
    <row r="24" spans="2:19" ht="15" customHeight="1">
      <c r="B24" s="152" t="s">
        <v>201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2:19" s="42" customFormat="1" ht="15.75" customHeight="1">
      <c r="B25" s="45" t="s">
        <v>116</v>
      </c>
      <c r="C25" s="143" t="s">
        <v>117</v>
      </c>
      <c r="D25" s="144"/>
      <c r="E25" s="144"/>
      <c r="F25" s="144"/>
      <c r="G25" s="144"/>
      <c r="H25" s="144"/>
      <c r="I25" s="145"/>
      <c r="J25" s="143" t="s">
        <v>118</v>
      </c>
      <c r="K25" s="144"/>
      <c r="L25" s="144"/>
      <c r="M25" s="144"/>
      <c r="N25" s="144"/>
      <c r="O25" s="145"/>
      <c r="P25" s="143" t="s">
        <v>167</v>
      </c>
      <c r="Q25" s="144"/>
      <c r="R25" s="144"/>
      <c r="S25" s="145"/>
    </row>
    <row r="26" spans="2:19" s="42" customFormat="1" ht="13.5" customHeight="1">
      <c r="B26" s="14">
        <v>1</v>
      </c>
      <c r="C26" s="143">
        <v>2</v>
      </c>
      <c r="D26" s="144"/>
      <c r="E26" s="144"/>
      <c r="F26" s="144"/>
      <c r="G26" s="144"/>
      <c r="H26" s="144"/>
      <c r="I26" s="145"/>
      <c r="J26" s="143">
        <v>3</v>
      </c>
      <c r="K26" s="144"/>
      <c r="L26" s="144"/>
      <c r="M26" s="144"/>
      <c r="N26" s="144"/>
      <c r="O26" s="145"/>
      <c r="P26" s="143">
        <v>4</v>
      </c>
      <c r="Q26" s="144"/>
      <c r="R26" s="144"/>
      <c r="S26" s="145"/>
    </row>
    <row r="27" spans="2:19" s="42" customFormat="1" ht="12.75" customHeight="1">
      <c r="B27" s="45">
        <v>1</v>
      </c>
      <c r="C27" s="160" t="s">
        <v>202</v>
      </c>
      <c r="D27" s="161"/>
      <c r="E27" s="161"/>
      <c r="F27" s="161"/>
      <c r="G27" s="161"/>
      <c r="H27" s="161"/>
      <c r="I27" s="162"/>
      <c r="J27" s="129" t="s">
        <v>203</v>
      </c>
      <c r="K27" s="149"/>
      <c r="L27" s="149"/>
      <c r="M27" s="149"/>
      <c r="N27" s="149"/>
      <c r="O27" s="130"/>
      <c r="P27" s="134">
        <v>1248434.6200000001</v>
      </c>
      <c r="Q27" s="135"/>
      <c r="R27" s="135"/>
      <c r="S27" s="136"/>
    </row>
    <row r="28" spans="2:19" s="42" customFormat="1" ht="28.5" customHeight="1">
      <c r="B28" s="45">
        <v>1</v>
      </c>
      <c r="C28" s="160" t="s">
        <v>204</v>
      </c>
      <c r="D28" s="161"/>
      <c r="E28" s="161"/>
      <c r="F28" s="161"/>
      <c r="G28" s="161"/>
      <c r="H28" s="161"/>
      <c r="I28" s="162"/>
      <c r="J28" s="129" t="s">
        <v>205</v>
      </c>
      <c r="K28" s="149"/>
      <c r="L28" s="149"/>
      <c r="M28" s="149"/>
      <c r="N28" s="149"/>
      <c r="O28" s="130"/>
      <c r="P28" s="134">
        <v>2800</v>
      </c>
      <c r="Q28" s="135"/>
      <c r="R28" s="135"/>
      <c r="S28" s="136"/>
    </row>
    <row r="29" spans="2:19" s="42" customFormat="1" ht="15" customHeight="1">
      <c r="B29" s="47">
        <v>2</v>
      </c>
      <c r="C29" s="137" t="s">
        <v>195</v>
      </c>
      <c r="D29" s="138"/>
      <c r="E29" s="138"/>
      <c r="F29" s="138"/>
      <c r="G29" s="138"/>
      <c r="H29" s="138"/>
      <c r="I29" s="139"/>
      <c r="J29" s="157"/>
      <c r="K29" s="158"/>
      <c r="L29" s="158"/>
      <c r="M29" s="158"/>
      <c r="N29" s="158"/>
      <c r="O29" s="159"/>
      <c r="P29" s="140">
        <f>SUM(P27:S28)</f>
        <v>1251234.6200000001</v>
      </c>
      <c r="Q29" s="141"/>
      <c r="R29" s="141"/>
      <c r="S29" s="142"/>
    </row>
    <row r="30" spans="2:19" ht="15" customHeight="1">
      <c r="B30" s="84"/>
      <c r="C30" s="81"/>
      <c r="D30" s="81"/>
      <c r="E30" s="81"/>
      <c r="F30" s="81"/>
      <c r="G30" s="81"/>
      <c r="H30" s="81"/>
      <c r="I30" s="81"/>
      <c r="J30" s="85"/>
      <c r="K30" s="85"/>
      <c r="L30" s="85"/>
      <c r="M30" s="85"/>
      <c r="N30" s="85"/>
      <c r="O30" s="85"/>
      <c r="P30" s="86"/>
      <c r="Q30" s="85"/>
      <c r="R30" s="85"/>
      <c r="S30" s="85"/>
    </row>
    <row r="31" spans="2:19" ht="14.25" customHeight="1">
      <c r="B31" s="152" t="s">
        <v>206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</row>
    <row r="32" spans="2:19" s="42" customFormat="1" ht="24" customHeight="1">
      <c r="B32" s="45" t="s">
        <v>116</v>
      </c>
      <c r="C32" s="143" t="s">
        <v>117</v>
      </c>
      <c r="D32" s="144"/>
      <c r="E32" s="144"/>
      <c r="F32" s="144"/>
      <c r="G32" s="144"/>
      <c r="H32" s="144"/>
      <c r="I32" s="145"/>
      <c r="J32" s="14" t="s">
        <v>118</v>
      </c>
      <c r="K32" s="143" t="s">
        <v>120</v>
      </c>
      <c r="L32" s="145"/>
      <c r="M32" s="143" t="s">
        <v>197</v>
      </c>
      <c r="N32" s="144"/>
      <c r="O32" s="145"/>
      <c r="P32" s="143" t="s">
        <v>167</v>
      </c>
      <c r="Q32" s="144"/>
      <c r="R32" s="144"/>
      <c r="S32" s="145"/>
    </row>
    <row r="33" spans="2:20" s="42" customFormat="1" ht="13.5" customHeight="1">
      <c r="B33" s="14">
        <v>1</v>
      </c>
      <c r="C33" s="143">
        <v>2</v>
      </c>
      <c r="D33" s="144"/>
      <c r="E33" s="144"/>
      <c r="F33" s="144"/>
      <c r="G33" s="144"/>
      <c r="H33" s="144"/>
      <c r="I33" s="145"/>
      <c r="J33" s="14">
        <v>3</v>
      </c>
      <c r="K33" s="143">
        <v>4</v>
      </c>
      <c r="L33" s="145"/>
      <c r="M33" s="143">
        <v>5</v>
      </c>
      <c r="N33" s="144"/>
      <c r="O33" s="145"/>
      <c r="P33" s="143">
        <v>6</v>
      </c>
      <c r="Q33" s="144"/>
      <c r="R33" s="144"/>
      <c r="S33" s="145"/>
    </row>
    <row r="34" spans="2:20" s="42" customFormat="1" ht="39" customHeight="1">
      <c r="B34" s="45">
        <v>1</v>
      </c>
      <c r="C34" s="126" t="s">
        <v>207</v>
      </c>
      <c r="D34" s="127"/>
      <c r="E34" s="127"/>
      <c r="F34" s="127"/>
      <c r="G34" s="127"/>
      <c r="H34" s="127"/>
      <c r="I34" s="128"/>
      <c r="J34" s="29" t="s">
        <v>37</v>
      </c>
      <c r="K34" s="129" t="s">
        <v>66</v>
      </c>
      <c r="L34" s="130"/>
      <c r="M34" s="131">
        <f>P34/K34</f>
        <v>2428.8333333333335</v>
      </c>
      <c r="N34" s="132"/>
      <c r="O34" s="133"/>
      <c r="P34" s="134">
        <v>29146</v>
      </c>
      <c r="Q34" s="135"/>
      <c r="R34" s="135"/>
      <c r="S34" s="136"/>
    </row>
    <row r="35" spans="2:20" s="42" customFormat="1" ht="15" customHeight="1">
      <c r="B35" s="47">
        <v>2</v>
      </c>
      <c r="C35" s="137" t="s">
        <v>195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  <c r="P35" s="140">
        <f>SUM(P34:S34)</f>
        <v>29146</v>
      </c>
      <c r="Q35" s="141"/>
      <c r="R35" s="141"/>
      <c r="S35" s="142"/>
    </row>
    <row r="36" spans="2:20" s="42" customFormat="1" ht="15" customHeight="1">
      <c r="B36" s="48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50"/>
      <c r="Q36" s="50"/>
      <c r="R36" s="50"/>
      <c r="S36" s="50"/>
    </row>
    <row r="37" spans="2:20" ht="14.25" customHeight="1">
      <c r="B37" s="152" t="s">
        <v>247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</row>
    <row r="38" spans="2:20" s="42" customFormat="1" ht="24" customHeight="1">
      <c r="B38" s="45" t="s">
        <v>116</v>
      </c>
      <c r="C38" s="143" t="s">
        <v>117</v>
      </c>
      <c r="D38" s="144"/>
      <c r="E38" s="144"/>
      <c r="F38" s="144"/>
      <c r="G38" s="144"/>
      <c r="H38" s="144"/>
      <c r="I38" s="145"/>
      <c r="J38" s="46" t="s">
        <v>118</v>
      </c>
      <c r="K38" s="143" t="s">
        <v>120</v>
      </c>
      <c r="L38" s="145"/>
      <c r="M38" s="143" t="s">
        <v>197</v>
      </c>
      <c r="N38" s="144"/>
      <c r="O38" s="145"/>
      <c r="P38" s="143" t="s">
        <v>167</v>
      </c>
      <c r="Q38" s="144"/>
      <c r="R38" s="144"/>
      <c r="S38" s="145"/>
    </row>
    <row r="39" spans="2:20" s="42" customFormat="1" ht="13.5" customHeight="1">
      <c r="B39" s="46">
        <v>1</v>
      </c>
      <c r="C39" s="143">
        <v>2</v>
      </c>
      <c r="D39" s="144"/>
      <c r="E39" s="144"/>
      <c r="F39" s="144"/>
      <c r="G39" s="144"/>
      <c r="H39" s="144"/>
      <c r="I39" s="145"/>
      <c r="J39" s="46">
        <v>3</v>
      </c>
      <c r="K39" s="143">
        <v>4</v>
      </c>
      <c r="L39" s="145"/>
      <c r="M39" s="143">
        <v>5</v>
      </c>
      <c r="N39" s="144"/>
      <c r="O39" s="145"/>
      <c r="P39" s="143">
        <v>6</v>
      </c>
      <c r="Q39" s="144"/>
      <c r="R39" s="144"/>
      <c r="S39" s="145"/>
    </row>
    <row r="40" spans="2:20" s="42" customFormat="1" ht="18" customHeight="1">
      <c r="B40" s="45">
        <v>1</v>
      </c>
      <c r="C40" s="126" t="s">
        <v>248</v>
      </c>
      <c r="D40" s="127"/>
      <c r="E40" s="127"/>
      <c r="F40" s="127"/>
      <c r="G40" s="127"/>
      <c r="H40" s="127"/>
      <c r="I40" s="128"/>
      <c r="J40" s="29" t="s">
        <v>37</v>
      </c>
      <c r="K40" s="129" t="s">
        <v>124</v>
      </c>
      <c r="L40" s="130"/>
      <c r="M40" s="131" t="s">
        <v>124</v>
      </c>
      <c r="N40" s="132"/>
      <c r="O40" s="133"/>
      <c r="P40" s="134">
        <v>238</v>
      </c>
      <c r="Q40" s="135"/>
      <c r="R40" s="135"/>
      <c r="S40" s="136"/>
    </row>
    <row r="41" spans="2:20" s="42" customFormat="1" ht="15" customHeight="1">
      <c r="B41" s="47">
        <v>2</v>
      </c>
      <c r="C41" s="137" t="s">
        <v>195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140">
        <f>SUM(P40:S40)</f>
        <v>238</v>
      </c>
      <c r="Q41" s="141"/>
      <c r="R41" s="141"/>
      <c r="S41" s="142"/>
    </row>
    <row r="42" spans="2:20" ht="15" customHeight="1">
      <c r="B42" s="8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6"/>
      <c r="Q42" s="85"/>
      <c r="R42" s="85"/>
      <c r="S42" s="85"/>
    </row>
    <row r="43" spans="2:20" ht="14.25" customHeight="1">
      <c r="B43" s="152" t="s">
        <v>208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</row>
    <row r="44" spans="2:20" ht="11.25" customHeight="1">
      <c r="Q44" s="42"/>
      <c r="T44" s="87"/>
    </row>
    <row r="45" spans="2:20" s="42" customFormat="1" ht="25.5" customHeight="1">
      <c r="B45" s="45" t="s">
        <v>116</v>
      </c>
      <c r="C45" s="143" t="s">
        <v>117</v>
      </c>
      <c r="D45" s="144"/>
      <c r="E45" s="144"/>
      <c r="F45" s="144"/>
      <c r="G45" s="144"/>
      <c r="H45" s="144"/>
      <c r="I45" s="145"/>
      <c r="J45" s="14" t="s">
        <v>118</v>
      </c>
      <c r="K45" s="143" t="s">
        <v>209</v>
      </c>
      <c r="L45" s="144"/>
      <c r="M45" s="144"/>
      <c r="N45" s="144"/>
      <c r="O45" s="144"/>
      <c r="P45" s="144"/>
      <c r="Q45" s="144"/>
      <c r="R45" s="144"/>
      <c r="S45" s="145"/>
      <c r="T45" s="88"/>
    </row>
    <row r="46" spans="2:20" s="42" customFormat="1" ht="13.5" customHeight="1">
      <c r="B46" s="14">
        <v>1</v>
      </c>
      <c r="C46" s="143">
        <v>2</v>
      </c>
      <c r="D46" s="144"/>
      <c r="E46" s="144"/>
      <c r="F46" s="144"/>
      <c r="G46" s="144"/>
      <c r="H46" s="144"/>
      <c r="I46" s="145"/>
      <c r="J46" s="14">
        <v>3</v>
      </c>
      <c r="K46" s="143">
        <v>7</v>
      </c>
      <c r="L46" s="144"/>
      <c r="M46" s="144"/>
      <c r="N46" s="144"/>
      <c r="O46" s="144"/>
      <c r="P46" s="144"/>
      <c r="Q46" s="144"/>
      <c r="R46" s="144"/>
      <c r="S46" s="145"/>
      <c r="T46" s="88"/>
    </row>
    <row r="47" spans="2:20" s="42" customFormat="1" ht="14.25" customHeight="1">
      <c r="B47" s="14">
        <v>1</v>
      </c>
      <c r="C47" s="160" t="s">
        <v>210</v>
      </c>
      <c r="D47" s="161"/>
      <c r="E47" s="161"/>
      <c r="F47" s="161"/>
      <c r="G47" s="161"/>
      <c r="H47" s="161"/>
      <c r="I47" s="162"/>
      <c r="J47" s="23" t="s">
        <v>66</v>
      </c>
      <c r="K47" s="134">
        <v>40049</v>
      </c>
      <c r="L47" s="135"/>
      <c r="M47" s="135"/>
      <c r="N47" s="135"/>
      <c r="O47" s="135"/>
      <c r="P47" s="135"/>
      <c r="Q47" s="135"/>
      <c r="R47" s="135"/>
      <c r="S47" s="136"/>
      <c r="T47" s="88"/>
    </row>
    <row r="48" spans="2:20" s="42" customFormat="1" ht="15" customHeight="1">
      <c r="B48" s="18">
        <v>2</v>
      </c>
      <c r="C48" s="171" t="s">
        <v>195</v>
      </c>
      <c r="D48" s="172"/>
      <c r="E48" s="172"/>
      <c r="F48" s="172"/>
      <c r="G48" s="172"/>
      <c r="H48" s="172"/>
      <c r="I48" s="173"/>
      <c r="J48" s="23"/>
      <c r="K48" s="140">
        <f>SUM(K47:S47)</f>
        <v>40049</v>
      </c>
      <c r="L48" s="141"/>
      <c r="M48" s="141"/>
      <c r="N48" s="141"/>
      <c r="O48" s="141"/>
      <c r="P48" s="141"/>
      <c r="Q48" s="141"/>
      <c r="R48" s="141"/>
      <c r="S48" s="142"/>
      <c r="T48" s="88"/>
    </row>
    <row r="49" spans="2:20" s="42" customFormat="1" ht="15" customHeight="1">
      <c r="B49" s="92"/>
      <c r="C49" s="93"/>
      <c r="D49" s="93"/>
      <c r="E49" s="93"/>
      <c r="F49" s="93"/>
      <c r="G49" s="93"/>
      <c r="H49" s="93"/>
      <c r="I49" s="93"/>
      <c r="J49" s="38"/>
      <c r="K49" s="50"/>
      <c r="L49" s="50"/>
      <c r="M49" s="50"/>
      <c r="N49" s="50"/>
      <c r="O49" s="50"/>
      <c r="P49" s="50"/>
      <c r="Q49" s="50"/>
      <c r="R49" s="50"/>
      <c r="S49" s="50"/>
      <c r="T49" s="88"/>
    </row>
    <row r="50" spans="2:20" ht="14.25" customHeight="1">
      <c r="B50" s="152" t="s">
        <v>211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2:20" s="66" customFormat="1" ht="14.25" customHeight="1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2:20" s="42" customFormat="1" ht="25.5" customHeight="1">
      <c r="B52" s="45" t="s">
        <v>116</v>
      </c>
      <c r="C52" s="143" t="s">
        <v>117</v>
      </c>
      <c r="D52" s="144"/>
      <c r="E52" s="144"/>
      <c r="F52" s="144"/>
      <c r="G52" s="144"/>
      <c r="H52" s="144"/>
      <c r="I52" s="145"/>
      <c r="J52" s="46" t="s">
        <v>118</v>
      </c>
      <c r="K52" s="143" t="s">
        <v>209</v>
      </c>
      <c r="L52" s="144"/>
      <c r="M52" s="144"/>
      <c r="N52" s="144"/>
      <c r="O52" s="144"/>
      <c r="P52" s="144"/>
      <c r="Q52" s="144"/>
      <c r="R52" s="144"/>
      <c r="S52" s="145"/>
      <c r="T52" s="88"/>
    </row>
    <row r="53" spans="2:20" s="42" customFormat="1" ht="13.5" customHeight="1">
      <c r="B53" s="46">
        <v>1</v>
      </c>
      <c r="C53" s="143">
        <v>2</v>
      </c>
      <c r="D53" s="144"/>
      <c r="E53" s="144"/>
      <c r="F53" s="144"/>
      <c r="G53" s="144"/>
      <c r="H53" s="144"/>
      <c r="I53" s="145"/>
      <c r="J53" s="46">
        <v>3</v>
      </c>
      <c r="K53" s="143">
        <v>7</v>
      </c>
      <c r="L53" s="144"/>
      <c r="M53" s="144"/>
      <c r="N53" s="144"/>
      <c r="O53" s="144"/>
      <c r="P53" s="144"/>
      <c r="Q53" s="144"/>
      <c r="R53" s="144"/>
      <c r="S53" s="145"/>
      <c r="T53" s="88"/>
    </row>
    <row r="54" spans="2:20" s="42" customFormat="1" ht="14.25" customHeight="1">
      <c r="B54" s="46">
        <v>1</v>
      </c>
      <c r="C54" s="160" t="s">
        <v>249</v>
      </c>
      <c r="D54" s="161"/>
      <c r="E54" s="161"/>
      <c r="F54" s="161"/>
      <c r="G54" s="161"/>
      <c r="H54" s="161"/>
      <c r="I54" s="162"/>
      <c r="J54" s="57" t="s">
        <v>66</v>
      </c>
      <c r="K54" s="134">
        <v>16912</v>
      </c>
      <c r="L54" s="135"/>
      <c r="M54" s="135"/>
      <c r="N54" s="135"/>
      <c r="O54" s="135"/>
      <c r="P54" s="135"/>
      <c r="Q54" s="135"/>
      <c r="R54" s="135"/>
      <c r="S54" s="136"/>
      <c r="T54" s="88"/>
    </row>
    <row r="55" spans="2:20" s="42" customFormat="1" ht="15" customHeight="1">
      <c r="B55" s="59">
        <v>2</v>
      </c>
      <c r="C55" s="171" t="s">
        <v>195</v>
      </c>
      <c r="D55" s="172"/>
      <c r="E55" s="172"/>
      <c r="F55" s="172"/>
      <c r="G55" s="172"/>
      <c r="H55" s="172"/>
      <c r="I55" s="173"/>
      <c r="J55" s="57"/>
      <c r="K55" s="140">
        <f>SUM(K54:S54)</f>
        <v>16912</v>
      </c>
      <c r="L55" s="141"/>
      <c r="M55" s="141"/>
      <c r="N55" s="141"/>
      <c r="O55" s="141"/>
      <c r="P55" s="141"/>
      <c r="Q55" s="141"/>
      <c r="R55" s="141"/>
      <c r="S55" s="142"/>
      <c r="T55" s="88"/>
    </row>
    <row r="56" spans="2:20" s="42" customFormat="1" ht="15" customHeight="1">
      <c r="B56" s="59"/>
      <c r="C56" s="89"/>
      <c r="D56" s="90"/>
      <c r="E56" s="90"/>
      <c r="F56" s="90"/>
      <c r="G56" s="90"/>
      <c r="H56" s="90"/>
      <c r="I56" s="91"/>
      <c r="J56" s="57"/>
      <c r="K56" s="60"/>
      <c r="L56" s="61"/>
      <c r="M56" s="61"/>
      <c r="N56" s="61"/>
      <c r="O56" s="61"/>
      <c r="P56" s="61"/>
      <c r="Q56" s="61"/>
      <c r="R56" s="61"/>
      <c r="S56" s="62"/>
      <c r="T56" s="88"/>
    </row>
    <row r="57" spans="2:20" s="42" customFormat="1" ht="25.5" customHeight="1">
      <c r="B57" s="45" t="s">
        <v>116</v>
      </c>
      <c r="C57" s="143" t="s">
        <v>117</v>
      </c>
      <c r="D57" s="144"/>
      <c r="E57" s="144"/>
      <c r="F57" s="144"/>
      <c r="G57" s="144"/>
      <c r="H57" s="144"/>
      <c r="I57" s="145"/>
      <c r="J57" s="14" t="s">
        <v>118</v>
      </c>
      <c r="K57" s="143" t="s">
        <v>181</v>
      </c>
      <c r="L57" s="145"/>
      <c r="M57" s="69" t="s">
        <v>212</v>
      </c>
      <c r="N57" s="143" t="s">
        <v>183</v>
      </c>
      <c r="O57" s="144"/>
      <c r="P57" s="145"/>
      <c r="Q57" s="143" t="s">
        <v>184</v>
      </c>
      <c r="R57" s="144"/>
      <c r="S57" s="145"/>
      <c r="T57" s="88"/>
    </row>
    <row r="58" spans="2:20" s="42" customFormat="1" ht="13.5" customHeight="1">
      <c r="B58" s="14">
        <v>1</v>
      </c>
      <c r="C58" s="143">
        <v>2</v>
      </c>
      <c r="D58" s="144"/>
      <c r="E58" s="144"/>
      <c r="F58" s="144"/>
      <c r="G58" s="144"/>
      <c r="H58" s="144"/>
      <c r="I58" s="145"/>
      <c r="J58" s="14">
        <v>3</v>
      </c>
      <c r="K58" s="143">
        <v>4</v>
      </c>
      <c r="L58" s="145"/>
      <c r="M58" s="14">
        <v>5</v>
      </c>
      <c r="N58" s="143">
        <v>6</v>
      </c>
      <c r="O58" s="144"/>
      <c r="P58" s="145"/>
      <c r="Q58" s="143">
        <v>7</v>
      </c>
      <c r="R58" s="144"/>
      <c r="S58" s="145"/>
      <c r="T58" s="88"/>
    </row>
    <row r="59" spans="2:20" s="42" customFormat="1" ht="37.5" customHeight="1">
      <c r="B59" s="14">
        <v>1</v>
      </c>
      <c r="C59" s="160" t="s">
        <v>213</v>
      </c>
      <c r="D59" s="161"/>
      <c r="E59" s="161"/>
      <c r="F59" s="161"/>
      <c r="G59" s="161"/>
      <c r="H59" s="161"/>
      <c r="I59" s="162"/>
      <c r="J59" s="23" t="s">
        <v>75</v>
      </c>
      <c r="K59" s="178">
        <f>Q59/N59/M59</f>
        <v>61.2</v>
      </c>
      <c r="L59" s="179"/>
      <c r="M59" s="14">
        <v>170</v>
      </c>
      <c r="N59" s="143">
        <v>15</v>
      </c>
      <c r="O59" s="144"/>
      <c r="P59" s="145"/>
      <c r="Q59" s="134">
        <v>156060</v>
      </c>
      <c r="R59" s="135"/>
      <c r="S59" s="136"/>
      <c r="T59" s="88"/>
    </row>
    <row r="60" spans="2:20" s="42" customFormat="1" ht="15" customHeight="1">
      <c r="B60" s="18">
        <v>2</v>
      </c>
      <c r="C60" s="171" t="s">
        <v>195</v>
      </c>
      <c r="D60" s="172"/>
      <c r="E60" s="172"/>
      <c r="F60" s="172"/>
      <c r="G60" s="172"/>
      <c r="H60" s="172"/>
      <c r="I60" s="173"/>
      <c r="J60" s="23"/>
      <c r="K60" s="174"/>
      <c r="L60" s="175"/>
      <c r="M60" s="24"/>
      <c r="N60" s="174"/>
      <c r="O60" s="176"/>
      <c r="P60" s="175"/>
      <c r="Q60" s="140">
        <f>SUM(Q59:S59)</f>
        <v>156060</v>
      </c>
      <c r="R60" s="141"/>
      <c r="S60" s="142"/>
      <c r="T60" s="88"/>
    </row>
    <row r="61" spans="2:20" s="42" customFormat="1" ht="14.25" customHeight="1">
      <c r="Q61" s="42" t="s">
        <v>166</v>
      </c>
    </row>
    <row r="62" spans="2:20" s="42" customFormat="1" ht="25.5" customHeight="1">
      <c r="B62" s="45" t="s">
        <v>116</v>
      </c>
      <c r="C62" s="177" t="s">
        <v>117</v>
      </c>
      <c r="D62" s="177"/>
      <c r="E62" s="177"/>
      <c r="F62" s="177"/>
      <c r="G62" s="177"/>
      <c r="H62" s="177"/>
      <c r="I62" s="177"/>
      <c r="J62" s="94" t="s">
        <v>118</v>
      </c>
      <c r="K62" s="143" t="s">
        <v>181</v>
      </c>
      <c r="L62" s="145"/>
      <c r="M62" s="69" t="s">
        <v>182</v>
      </c>
      <c r="N62" s="143" t="s">
        <v>183</v>
      </c>
      <c r="O62" s="144"/>
      <c r="P62" s="145"/>
      <c r="Q62" s="143" t="s">
        <v>184</v>
      </c>
      <c r="R62" s="144"/>
      <c r="S62" s="145"/>
    </row>
    <row r="63" spans="2:20" s="42" customFormat="1" ht="15" customHeight="1">
      <c r="B63" s="14">
        <v>1</v>
      </c>
      <c r="C63" s="143">
        <v>2</v>
      </c>
      <c r="D63" s="144"/>
      <c r="E63" s="144"/>
      <c r="F63" s="144"/>
      <c r="G63" s="144"/>
      <c r="H63" s="144"/>
      <c r="I63" s="145"/>
      <c r="J63" s="14"/>
      <c r="K63" s="143">
        <v>4</v>
      </c>
      <c r="L63" s="145"/>
      <c r="M63" s="14">
        <v>5</v>
      </c>
      <c r="N63" s="143">
        <v>6</v>
      </c>
      <c r="O63" s="144"/>
      <c r="P63" s="145"/>
      <c r="Q63" s="143">
        <v>7</v>
      </c>
      <c r="R63" s="144"/>
      <c r="S63" s="145"/>
    </row>
    <row r="64" spans="2:20" s="42" customFormat="1" ht="36.75" customHeight="1">
      <c r="B64" s="14">
        <v>1</v>
      </c>
      <c r="C64" s="160" t="s">
        <v>98</v>
      </c>
      <c r="D64" s="161"/>
      <c r="E64" s="161"/>
      <c r="F64" s="161"/>
      <c r="G64" s="161"/>
      <c r="H64" s="161"/>
      <c r="I64" s="162"/>
      <c r="J64" s="23" t="s">
        <v>79</v>
      </c>
      <c r="K64" s="178">
        <f>Q64/N64/M64</f>
        <v>20.186700767263428</v>
      </c>
      <c r="L64" s="179"/>
      <c r="M64" s="95">
        <v>23</v>
      </c>
      <c r="N64" s="143">
        <v>85</v>
      </c>
      <c r="O64" s="144"/>
      <c r="P64" s="145"/>
      <c r="Q64" s="134">
        <v>39465</v>
      </c>
      <c r="R64" s="135"/>
      <c r="S64" s="136"/>
    </row>
    <row r="65" spans="1:19" s="42" customFormat="1">
      <c r="B65" s="18">
        <v>2</v>
      </c>
      <c r="C65" s="171" t="s">
        <v>195</v>
      </c>
      <c r="D65" s="172"/>
      <c r="E65" s="172"/>
      <c r="F65" s="172"/>
      <c r="G65" s="172"/>
      <c r="H65" s="172"/>
      <c r="I65" s="173"/>
      <c r="J65" s="96"/>
      <c r="K65" s="174"/>
      <c r="L65" s="175"/>
      <c r="M65" s="24"/>
      <c r="N65" s="174"/>
      <c r="O65" s="176"/>
      <c r="P65" s="175"/>
      <c r="Q65" s="140">
        <f>SUM(Q64:S64)</f>
        <v>39465</v>
      </c>
      <c r="R65" s="141"/>
      <c r="S65" s="142"/>
    </row>
    <row r="66" spans="1:19">
      <c r="A66" s="5"/>
      <c r="B66" s="97"/>
      <c r="C66" s="98"/>
      <c r="D66" s="98"/>
      <c r="E66" s="98"/>
      <c r="F66" s="98"/>
      <c r="G66" s="98"/>
      <c r="H66" s="98"/>
      <c r="I66" s="99"/>
      <c r="J66" s="99"/>
      <c r="K66" s="98"/>
      <c r="L66" s="98"/>
      <c r="M66" s="98"/>
      <c r="N66" s="98"/>
      <c r="O66" s="98"/>
      <c r="P66" s="98"/>
      <c r="Q66" s="85"/>
      <c r="R66" s="85"/>
      <c r="S66" s="85"/>
    </row>
    <row r="67" spans="1:19">
      <c r="B67" s="21" t="s">
        <v>214</v>
      </c>
      <c r="C67" s="85"/>
      <c r="D67" s="85"/>
      <c r="E67" s="180">
        <f>Q65+Q60+P35+P29+P16+Q22+K48+K55+P41</f>
        <v>5622185.2600000007</v>
      </c>
      <c r="F67" s="180"/>
      <c r="G67" s="180"/>
      <c r="H67" s="98"/>
      <c r="I67" s="99"/>
      <c r="J67" s="99"/>
      <c r="K67" s="98"/>
      <c r="L67" s="98"/>
      <c r="M67" s="98"/>
      <c r="N67" s="98"/>
      <c r="O67" s="98"/>
      <c r="P67" s="98"/>
      <c r="Q67" s="85"/>
      <c r="R67" s="85"/>
      <c r="S67" s="85"/>
    </row>
    <row r="68" spans="1:19">
      <c r="A68" s="5"/>
      <c r="B68" s="97"/>
      <c r="C68" s="98"/>
      <c r="D68" s="98"/>
      <c r="E68" s="98"/>
      <c r="F68" s="98"/>
      <c r="G68" s="98"/>
      <c r="H68" s="98"/>
      <c r="I68" s="99"/>
      <c r="J68" s="99"/>
      <c r="K68" s="98"/>
      <c r="L68" s="98"/>
      <c r="M68" s="98"/>
      <c r="N68" s="98"/>
      <c r="O68" s="98"/>
      <c r="P68" s="98"/>
      <c r="Q68" s="85"/>
      <c r="R68" s="85"/>
      <c r="S68" s="85"/>
    </row>
    <row r="69" spans="1:19">
      <c r="A69" s="5"/>
      <c r="B69" s="97" t="s">
        <v>215</v>
      </c>
      <c r="C69" s="98"/>
      <c r="D69" s="98"/>
      <c r="E69" s="98"/>
      <c r="F69" s="98"/>
      <c r="G69" s="98"/>
      <c r="H69" s="98"/>
      <c r="I69" s="99"/>
      <c r="J69" s="99"/>
      <c r="K69" s="98"/>
      <c r="L69" s="98"/>
      <c r="M69" s="98"/>
      <c r="N69" s="98"/>
      <c r="O69" s="98"/>
      <c r="P69" s="98"/>
      <c r="Q69" s="85"/>
      <c r="R69" s="85"/>
      <c r="S69" s="85"/>
    </row>
    <row r="70" spans="1:19" ht="12" customHeight="1">
      <c r="B70" s="97"/>
      <c r="C70" s="100"/>
      <c r="D70" s="100"/>
      <c r="E70" s="100"/>
      <c r="F70" s="100"/>
      <c r="G70" s="100"/>
      <c r="H70" s="100"/>
      <c r="I70" s="99"/>
      <c r="J70" s="99"/>
      <c r="K70" s="98"/>
      <c r="L70" s="98"/>
      <c r="M70" s="98"/>
      <c r="N70" s="98"/>
      <c r="O70" s="98"/>
      <c r="P70" s="98"/>
      <c r="Q70" s="85"/>
      <c r="R70" s="85"/>
      <c r="S70" s="85"/>
    </row>
    <row r="71" spans="1:19" ht="15">
      <c r="B71" s="5" t="s">
        <v>105</v>
      </c>
      <c r="C71" s="5"/>
      <c r="D71" s="5"/>
      <c r="E71" s="5"/>
      <c r="F71" s="5"/>
      <c r="G71" s="5"/>
      <c r="H71" s="5"/>
      <c r="I71" s="5"/>
      <c r="J71" s="5"/>
      <c r="K71" s="5"/>
      <c r="L71" s="5" t="s">
        <v>106</v>
      </c>
      <c r="M71" s="5"/>
      <c r="N71" s="5"/>
      <c r="O71" s="101"/>
      <c r="P71" s="102"/>
      <c r="Q71" s="102"/>
      <c r="R71" s="103"/>
      <c r="S71" s="103"/>
    </row>
    <row r="72" spans="1:19" ht="12.75" customHeight="1">
      <c r="O72" s="103"/>
      <c r="P72" s="103"/>
      <c r="Q72" s="103"/>
      <c r="R72" s="103"/>
      <c r="S72" s="103"/>
    </row>
    <row r="73" spans="1:19">
      <c r="B73" s="5" t="s">
        <v>107</v>
      </c>
      <c r="I73" s="5"/>
      <c r="J73" s="5"/>
      <c r="K73" s="5"/>
      <c r="L73" s="5" t="s">
        <v>108</v>
      </c>
      <c r="M73" s="5"/>
      <c r="N73" s="5"/>
    </row>
    <row r="74" spans="1:19">
      <c r="B74" s="104" t="s">
        <v>109</v>
      </c>
      <c r="O74" s="5"/>
      <c r="P74" s="5"/>
      <c r="Q74" s="5"/>
      <c r="R74" s="5"/>
    </row>
    <row r="75" spans="1:19" ht="15">
      <c r="B75" s="105"/>
      <c r="C75" s="106"/>
      <c r="D75" s="106"/>
      <c r="E75" s="106"/>
      <c r="F75" s="106"/>
      <c r="G75" s="106"/>
      <c r="H75" s="106"/>
      <c r="I75" s="107"/>
      <c r="J75" s="107"/>
      <c r="K75" s="108"/>
      <c r="L75" s="108"/>
      <c r="M75" s="102"/>
      <c r="N75" s="102"/>
    </row>
    <row r="78" spans="1:19" ht="15">
      <c r="O78" s="102"/>
      <c r="P78" s="102"/>
      <c r="Q78" s="102"/>
      <c r="R78" s="102"/>
      <c r="S78" s="103"/>
    </row>
  </sheetData>
  <mergeCells count="137">
    <mergeCell ref="C65:I65"/>
    <mergeCell ref="K65:L65"/>
    <mergeCell ref="N65:P65"/>
    <mergeCell ref="Q65:S65"/>
    <mergeCell ref="E67:G67"/>
    <mergeCell ref="C63:I63"/>
    <mergeCell ref="K63:L63"/>
    <mergeCell ref="N63:P63"/>
    <mergeCell ref="Q63:S63"/>
    <mergeCell ref="C64:I64"/>
    <mergeCell ref="K64:L64"/>
    <mergeCell ref="N64:P64"/>
    <mergeCell ref="Q64:S64"/>
    <mergeCell ref="C62:I62"/>
    <mergeCell ref="K62:L62"/>
    <mergeCell ref="N62:P62"/>
    <mergeCell ref="Q62:S62"/>
    <mergeCell ref="C58:I58"/>
    <mergeCell ref="K58:L58"/>
    <mergeCell ref="N58:P58"/>
    <mergeCell ref="Q58:S58"/>
    <mergeCell ref="C59:I59"/>
    <mergeCell ref="K59:L59"/>
    <mergeCell ref="N59:P59"/>
    <mergeCell ref="Q59:S59"/>
    <mergeCell ref="C57:I57"/>
    <mergeCell ref="K57:L57"/>
    <mergeCell ref="N57:P57"/>
    <mergeCell ref="Q57:S57"/>
    <mergeCell ref="C54:I54"/>
    <mergeCell ref="K54:S54"/>
    <mergeCell ref="C55:I55"/>
    <mergeCell ref="K55:S55"/>
    <mergeCell ref="C60:I60"/>
    <mergeCell ref="K60:L60"/>
    <mergeCell ref="N60:P60"/>
    <mergeCell ref="Q60:S60"/>
    <mergeCell ref="C35:O35"/>
    <mergeCell ref="P35:S35"/>
    <mergeCell ref="B43:S43"/>
    <mergeCell ref="C45:I45"/>
    <mergeCell ref="K45:S45"/>
    <mergeCell ref="C46:I46"/>
    <mergeCell ref="K46:S46"/>
    <mergeCell ref="C33:I33"/>
    <mergeCell ref="K33:L33"/>
    <mergeCell ref="M33:O33"/>
    <mergeCell ref="P33:S33"/>
    <mergeCell ref="C34:I34"/>
    <mergeCell ref="K34:L34"/>
    <mergeCell ref="M34:O34"/>
    <mergeCell ref="P34:S34"/>
    <mergeCell ref="B37:S37"/>
    <mergeCell ref="C38:I38"/>
    <mergeCell ref="K38:L38"/>
    <mergeCell ref="M38:O38"/>
    <mergeCell ref="P38:S38"/>
    <mergeCell ref="C39:I39"/>
    <mergeCell ref="K39:L39"/>
    <mergeCell ref="M39:O39"/>
    <mergeCell ref="P39:S39"/>
    <mergeCell ref="C29:I29"/>
    <mergeCell ref="J29:O29"/>
    <mergeCell ref="P29:S29"/>
    <mergeCell ref="B31:S31"/>
    <mergeCell ref="C32:I32"/>
    <mergeCell ref="K32:L32"/>
    <mergeCell ref="M32:O32"/>
    <mergeCell ref="P32:S32"/>
    <mergeCell ref="C27:I27"/>
    <mergeCell ref="J27:O27"/>
    <mergeCell ref="P27:S27"/>
    <mergeCell ref="C28:I28"/>
    <mergeCell ref="J28:O28"/>
    <mergeCell ref="P28:S28"/>
    <mergeCell ref="C25:I25"/>
    <mergeCell ref="J25:O25"/>
    <mergeCell ref="P25:S25"/>
    <mergeCell ref="C26:I26"/>
    <mergeCell ref="J26:O26"/>
    <mergeCell ref="P26:S26"/>
    <mergeCell ref="C22:I22"/>
    <mergeCell ref="K22:L22"/>
    <mergeCell ref="M22:N22"/>
    <mergeCell ref="O22:P22"/>
    <mergeCell ref="Q22:S22"/>
    <mergeCell ref="B24:S24"/>
    <mergeCell ref="C20:I20"/>
    <mergeCell ref="K20:L20"/>
    <mergeCell ref="M20:N20"/>
    <mergeCell ref="O20:P20"/>
    <mergeCell ref="Q20:S20"/>
    <mergeCell ref="C21:I21"/>
    <mergeCell ref="K21:L21"/>
    <mergeCell ref="M21:N21"/>
    <mergeCell ref="O21:P21"/>
    <mergeCell ref="Q21:S21"/>
    <mergeCell ref="B18:S18"/>
    <mergeCell ref="C19:I19"/>
    <mergeCell ref="K19:L19"/>
    <mergeCell ref="M19:N19"/>
    <mergeCell ref="O19:P19"/>
    <mergeCell ref="Q19:S19"/>
    <mergeCell ref="C15:I15"/>
    <mergeCell ref="J15:O15"/>
    <mergeCell ref="P15:S15"/>
    <mergeCell ref="C16:I16"/>
    <mergeCell ref="J16:O16"/>
    <mergeCell ref="P16:S16"/>
    <mergeCell ref="C13:I13"/>
    <mergeCell ref="J13:O13"/>
    <mergeCell ref="P13:S13"/>
    <mergeCell ref="C14:I14"/>
    <mergeCell ref="J14:O14"/>
    <mergeCell ref="P14:S14"/>
    <mergeCell ref="G7:N7"/>
    <mergeCell ref="G8:N8"/>
    <mergeCell ref="G9:N9"/>
    <mergeCell ref="B11:S11"/>
    <mergeCell ref="C12:I12"/>
    <mergeCell ref="J12:O12"/>
    <mergeCell ref="P12:S12"/>
    <mergeCell ref="C40:I40"/>
    <mergeCell ref="K40:L40"/>
    <mergeCell ref="M40:O40"/>
    <mergeCell ref="P40:S40"/>
    <mergeCell ref="C41:O41"/>
    <mergeCell ref="P41:S41"/>
    <mergeCell ref="C52:I52"/>
    <mergeCell ref="K52:S52"/>
    <mergeCell ref="C53:I53"/>
    <mergeCell ref="K53:S53"/>
    <mergeCell ref="C47:I47"/>
    <mergeCell ref="K47:S47"/>
    <mergeCell ref="C48:I48"/>
    <mergeCell ref="K48:S48"/>
    <mergeCell ref="B50:S50"/>
  </mergeCells>
  <pageMargins left="0.59055118110236227" right="0" top="0.19685039370078741" bottom="0" header="0" footer="0"/>
  <pageSetup paperSize="9" scale="94" fitToWidth="2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52"/>
  <sheetViews>
    <sheetView workbookViewId="0">
      <selection activeCell="L36" sqref="L36"/>
    </sheetView>
  </sheetViews>
  <sheetFormatPr defaultRowHeight="12.75"/>
  <cols>
    <col min="1" max="1" width="38.7109375" style="3" customWidth="1"/>
    <col min="2" max="2" width="6.42578125" style="3" customWidth="1"/>
    <col min="3" max="3" width="7.140625" style="3" customWidth="1"/>
    <col min="4" max="4" width="6.5703125" style="3" customWidth="1"/>
    <col min="5" max="5" width="8.140625" style="3" customWidth="1"/>
    <col min="6" max="6" width="5.140625" style="3" customWidth="1"/>
    <col min="7" max="7" width="7.42578125" style="3" customWidth="1"/>
    <col min="8" max="8" width="6.7109375" style="3" customWidth="1"/>
    <col min="9" max="9" width="11.140625" style="3" customWidth="1"/>
    <col min="10" max="10" width="7.85546875" style="3" customWidth="1"/>
    <col min="11" max="256" width="9.140625" style="3"/>
    <col min="257" max="257" width="38.7109375" style="3" customWidth="1"/>
    <col min="258" max="258" width="6.42578125" style="3" customWidth="1"/>
    <col min="259" max="259" width="7.140625" style="3" customWidth="1"/>
    <col min="260" max="260" width="6.5703125" style="3" customWidth="1"/>
    <col min="261" max="261" width="8.140625" style="3" customWidth="1"/>
    <col min="262" max="262" width="5.140625" style="3" customWidth="1"/>
    <col min="263" max="263" width="7.42578125" style="3" customWidth="1"/>
    <col min="264" max="264" width="6.7109375" style="3" customWidth="1"/>
    <col min="265" max="265" width="11.140625" style="3" customWidth="1"/>
    <col min="266" max="266" width="7.85546875" style="3" customWidth="1"/>
    <col min="267" max="512" width="9.140625" style="3"/>
    <col min="513" max="513" width="38.7109375" style="3" customWidth="1"/>
    <col min="514" max="514" width="6.42578125" style="3" customWidth="1"/>
    <col min="515" max="515" width="7.140625" style="3" customWidth="1"/>
    <col min="516" max="516" width="6.5703125" style="3" customWidth="1"/>
    <col min="517" max="517" width="8.140625" style="3" customWidth="1"/>
    <col min="518" max="518" width="5.140625" style="3" customWidth="1"/>
    <col min="519" max="519" width="7.42578125" style="3" customWidth="1"/>
    <col min="520" max="520" width="6.7109375" style="3" customWidth="1"/>
    <col min="521" max="521" width="11.140625" style="3" customWidth="1"/>
    <col min="522" max="522" width="7.85546875" style="3" customWidth="1"/>
    <col min="523" max="768" width="9.140625" style="3"/>
    <col min="769" max="769" width="38.7109375" style="3" customWidth="1"/>
    <col min="770" max="770" width="6.42578125" style="3" customWidth="1"/>
    <col min="771" max="771" width="7.140625" style="3" customWidth="1"/>
    <col min="772" max="772" width="6.5703125" style="3" customWidth="1"/>
    <col min="773" max="773" width="8.140625" style="3" customWidth="1"/>
    <col min="774" max="774" width="5.140625" style="3" customWidth="1"/>
    <col min="775" max="775" width="7.42578125" style="3" customWidth="1"/>
    <col min="776" max="776" width="6.7109375" style="3" customWidth="1"/>
    <col min="777" max="777" width="11.140625" style="3" customWidth="1"/>
    <col min="778" max="778" width="7.85546875" style="3" customWidth="1"/>
    <col min="779" max="1024" width="9.140625" style="3"/>
    <col min="1025" max="1025" width="38.7109375" style="3" customWidth="1"/>
    <col min="1026" max="1026" width="6.42578125" style="3" customWidth="1"/>
    <col min="1027" max="1027" width="7.140625" style="3" customWidth="1"/>
    <col min="1028" max="1028" width="6.5703125" style="3" customWidth="1"/>
    <col min="1029" max="1029" width="8.140625" style="3" customWidth="1"/>
    <col min="1030" max="1030" width="5.140625" style="3" customWidth="1"/>
    <col min="1031" max="1031" width="7.42578125" style="3" customWidth="1"/>
    <col min="1032" max="1032" width="6.7109375" style="3" customWidth="1"/>
    <col min="1033" max="1033" width="11.140625" style="3" customWidth="1"/>
    <col min="1034" max="1034" width="7.85546875" style="3" customWidth="1"/>
    <col min="1035" max="1280" width="9.140625" style="3"/>
    <col min="1281" max="1281" width="38.7109375" style="3" customWidth="1"/>
    <col min="1282" max="1282" width="6.42578125" style="3" customWidth="1"/>
    <col min="1283" max="1283" width="7.140625" style="3" customWidth="1"/>
    <col min="1284" max="1284" width="6.5703125" style="3" customWidth="1"/>
    <col min="1285" max="1285" width="8.140625" style="3" customWidth="1"/>
    <col min="1286" max="1286" width="5.140625" style="3" customWidth="1"/>
    <col min="1287" max="1287" width="7.42578125" style="3" customWidth="1"/>
    <col min="1288" max="1288" width="6.7109375" style="3" customWidth="1"/>
    <col min="1289" max="1289" width="11.140625" style="3" customWidth="1"/>
    <col min="1290" max="1290" width="7.85546875" style="3" customWidth="1"/>
    <col min="1291" max="1536" width="9.140625" style="3"/>
    <col min="1537" max="1537" width="38.7109375" style="3" customWidth="1"/>
    <col min="1538" max="1538" width="6.42578125" style="3" customWidth="1"/>
    <col min="1539" max="1539" width="7.140625" style="3" customWidth="1"/>
    <col min="1540" max="1540" width="6.5703125" style="3" customWidth="1"/>
    <col min="1541" max="1541" width="8.140625" style="3" customWidth="1"/>
    <col min="1542" max="1542" width="5.140625" style="3" customWidth="1"/>
    <col min="1543" max="1543" width="7.42578125" style="3" customWidth="1"/>
    <col min="1544" max="1544" width="6.7109375" style="3" customWidth="1"/>
    <col min="1545" max="1545" width="11.140625" style="3" customWidth="1"/>
    <col min="1546" max="1546" width="7.85546875" style="3" customWidth="1"/>
    <col min="1547" max="1792" width="9.140625" style="3"/>
    <col min="1793" max="1793" width="38.7109375" style="3" customWidth="1"/>
    <col min="1794" max="1794" width="6.42578125" style="3" customWidth="1"/>
    <col min="1795" max="1795" width="7.140625" style="3" customWidth="1"/>
    <col min="1796" max="1796" width="6.5703125" style="3" customWidth="1"/>
    <col min="1797" max="1797" width="8.140625" style="3" customWidth="1"/>
    <col min="1798" max="1798" width="5.140625" style="3" customWidth="1"/>
    <col min="1799" max="1799" width="7.42578125" style="3" customWidth="1"/>
    <col min="1800" max="1800" width="6.7109375" style="3" customWidth="1"/>
    <col min="1801" max="1801" width="11.140625" style="3" customWidth="1"/>
    <col min="1802" max="1802" width="7.85546875" style="3" customWidth="1"/>
    <col min="1803" max="2048" width="9.140625" style="3"/>
    <col min="2049" max="2049" width="38.7109375" style="3" customWidth="1"/>
    <col min="2050" max="2050" width="6.42578125" style="3" customWidth="1"/>
    <col min="2051" max="2051" width="7.140625" style="3" customWidth="1"/>
    <col min="2052" max="2052" width="6.5703125" style="3" customWidth="1"/>
    <col min="2053" max="2053" width="8.140625" style="3" customWidth="1"/>
    <col min="2054" max="2054" width="5.140625" style="3" customWidth="1"/>
    <col min="2055" max="2055" width="7.42578125" style="3" customWidth="1"/>
    <col min="2056" max="2056" width="6.7109375" style="3" customWidth="1"/>
    <col min="2057" max="2057" width="11.140625" style="3" customWidth="1"/>
    <col min="2058" max="2058" width="7.85546875" style="3" customWidth="1"/>
    <col min="2059" max="2304" width="9.140625" style="3"/>
    <col min="2305" max="2305" width="38.7109375" style="3" customWidth="1"/>
    <col min="2306" max="2306" width="6.42578125" style="3" customWidth="1"/>
    <col min="2307" max="2307" width="7.140625" style="3" customWidth="1"/>
    <col min="2308" max="2308" width="6.5703125" style="3" customWidth="1"/>
    <col min="2309" max="2309" width="8.140625" style="3" customWidth="1"/>
    <col min="2310" max="2310" width="5.140625" style="3" customWidth="1"/>
    <col min="2311" max="2311" width="7.42578125" style="3" customWidth="1"/>
    <col min="2312" max="2312" width="6.7109375" style="3" customWidth="1"/>
    <col min="2313" max="2313" width="11.140625" style="3" customWidth="1"/>
    <col min="2314" max="2314" width="7.85546875" style="3" customWidth="1"/>
    <col min="2315" max="2560" width="9.140625" style="3"/>
    <col min="2561" max="2561" width="38.7109375" style="3" customWidth="1"/>
    <col min="2562" max="2562" width="6.42578125" style="3" customWidth="1"/>
    <col min="2563" max="2563" width="7.140625" style="3" customWidth="1"/>
    <col min="2564" max="2564" width="6.5703125" style="3" customWidth="1"/>
    <col min="2565" max="2565" width="8.140625" style="3" customWidth="1"/>
    <col min="2566" max="2566" width="5.140625" style="3" customWidth="1"/>
    <col min="2567" max="2567" width="7.42578125" style="3" customWidth="1"/>
    <col min="2568" max="2568" width="6.7109375" style="3" customWidth="1"/>
    <col min="2569" max="2569" width="11.140625" style="3" customWidth="1"/>
    <col min="2570" max="2570" width="7.85546875" style="3" customWidth="1"/>
    <col min="2571" max="2816" width="9.140625" style="3"/>
    <col min="2817" max="2817" width="38.7109375" style="3" customWidth="1"/>
    <col min="2818" max="2818" width="6.42578125" style="3" customWidth="1"/>
    <col min="2819" max="2819" width="7.140625" style="3" customWidth="1"/>
    <col min="2820" max="2820" width="6.5703125" style="3" customWidth="1"/>
    <col min="2821" max="2821" width="8.140625" style="3" customWidth="1"/>
    <col min="2822" max="2822" width="5.140625" style="3" customWidth="1"/>
    <col min="2823" max="2823" width="7.42578125" style="3" customWidth="1"/>
    <col min="2824" max="2824" width="6.7109375" style="3" customWidth="1"/>
    <col min="2825" max="2825" width="11.140625" style="3" customWidth="1"/>
    <col min="2826" max="2826" width="7.85546875" style="3" customWidth="1"/>
    <col min="2827" max="3072" width="9.140625" style="3"/>
    <col min="3073" max="3073" width="38.7109375" style="3" customWidth="1"/>
    <col min="3074" max="3074" width="6.42578125" style="3" customWidth="1"/>
    <col min="3075" max="3075" width="7.140625" style="3" customWidth="1"/>
    <col min="3076" max="3076" width="6.5703125" style="3" customWidth="1"/>
    <col min="3077" max="3077" width="8.140625" style="3" customWidth="1"/>
    <col min="3078" max="3078" width="5.140625" style="3" customWidth="1"/>
    <col min="3079" max="3079" width="7.42578125" style="3" customWidth="1"/>
    <col min="3080" max="3080" width="6.7109375" style="3" customWidth="1"/>
    <col min="3081" max="3081" width="11.140625" style="3" customWidth="1"/>
    <col min="3082" max="3082" width="7.85546875" style="3" customWidth="1"/>
    <col min="3083" max="3328" width="9.140625" style="3"/>
    <col min="3329" max="3329" width="38.7109375" style="3" customWidth="1"/>
    <col min="3330" max="3330" width="6.42578125" style="3" customWidth="1"/>
    <col min="3331" max="3331" width="7.140625" style="3" customWidth="1"/>
    <col min="3332" max="3332" width="6.5703125" style="3" customWidth="1"/>
    <col min="3333" max="3333" width="8.140625" style="3" customWidth="1"/>
    <col min="3334" max="3334" width="5.140625" style="3" customWidth="1"/>
    <col min="3335" max="3335" width="7.42578125" style="3" customWidth="1"/>
    <col min="3336" max="3336" width="6.7109375" style="3" customWidth="1"/>
    <col min="3337" max="3337" width="11.140625" style="3" customWidth="1"/>
    <col min="3338" max="3338" width="7.85546875" style="3" customWidth="1"/>
    <col min="3339" max="3584" width="9.140625" style="3"/>
    <col min="3585" max="3585" width="38.7109375" style="3" customWidth="1"/>
    <col min="3586" max="3586" width="6.42578125" style="3" customWidth="1"/>
    <col min="3587" max="3587" width="7.140625" style="3" customWidth="1"/>
    <col min="3588" max="3588" width="6.5703125" style="3" customWidth="1"/>
    <col min="3589" max="3589" width="8.140625" style="3" customWidth="1"/>
    <col min="3590" max="3590" width="5.140625" style="3" customWidth="1"/>
    <col min="3591" max="3591" width="7.42578125" style="3" customWidth="1"/>
    <col min="3592" max="3592" width="6.7109375" style="3" customWidth="1"/>
    <col min="3593" max="3593" width="11.140625" style="3" customWidth="1"/>
    <col min="3594" max="3594" width="7.85546875" style="3" customWidth="1"/>
    <col min="3595" max="3840" width="9.140625" style="3"/>
    <col min="3841" max="3841" width="38.7109375" style="3" customWidth="1"/>
    <col min="3842" max="3842" width="6.42578125" style="3" customWidth="1"/>
    <col min="3843" max="3843" width="7.140625" style="3" customWidth="1"/>
    <col min="3844" max="3844" width="6.5703125" style="3" customWidth="1"/>
    <col min="3845" max="3845" width="8.140625" style="3" customWidth="1"/>
    <col min="3846" max="3846" width="5.140625" style="3" customWidth="1"/>
    <col min="3847" max="3847" width="7.42578125" style="3" customWidth="1"/>
    <col min="3848" max="3848" width="6.7109375" style="3" customWidth="1"/>
    <col min="3849" max="3849" width="11.140625" style="3" customWidth="1"/>
    <col min="3850" max="3850" width="7.85546875" style="3" customWidth="1"/>
    <col min="3851" max="4096" width="9.140625" style="3"/>
    <col min="4097" max="4097" width="38.7109375" style="3" customWidth="1"/>
    <col min="4098" max="4098" width="6.42578125" style="3" customWidth="1"/>
    <col min="4099" max="4099" width="7.140625" style="3" customWidth="1"/>
    <col min="4100" max="4100" width="6.5703125" style="3" customWidth="1"/>
    <col min="4101" max="4101" width="8.140625" style="3" customWidth="1"/>
    <col min="4102" max="4102" width="5.140625" style="3" customWidth="1"/>
    <col min="4103" max="4103" width="7.42578125" style="3" customWidth="1"/>
    <col min="4104" max="4104" width="6.7109375" style="3" customWidth="1"/>
    <col min="4105" max="4105" width="11.140625" style="3" customWidth="1"/>
    <col min="4106" max="4106" width="7.85546875" style="3" customWidth="1"/>
    <col min="4107" max="4352" width="9.140625" style="3"/>
    <col min="4353" max="4353" width="38.7109375" style="3" customWidth="1"/>
    <col min="4354" max="4354" width="6.42578125" style="3" customWidth="1"/>
    <col min="4355" max="4355" width="7.140625" style="3" customWidth="1"/>
    <col min="4356" max="4356" width="6.5703125" style="3" customWidth="1"/>
    <col min="4357" max="4357" width="8.140625" style="3" customWidth="1"/>
    <col min="4358" max="4358" width="5.140625" style="3" customWidth="1"/>
    <col min="4359" max="4359" width="7.42578125" style="3" customWidth="1"/>
    <col min="4360" max="4360" width="6.7109375" style="3" customWidth="1"/>
    <col min="4361" max="4361" width="11.140625" style="3" customWidth="1"/>
    <col min="4362" max="4362" width="7.85546875" style="3" customWidth="1"/>
    <col min="4363" max="4608" width="9.140625" style="3"/>
    <col min="4609" max="4609" width="38.7109375" style="3" customWidth="1"/>
    <col min="4610" max="4610" width="6.42578125" style="3" customWidth="1"/>
    <col min="4611" max="4611" width="7.140625" style="3" customWidth="1"/>
    <col min="4612" max="4612" width="6.5703125" style="3" customWidth="1"/>
    <col min="4613" max="4613" width="8.140625" style="3" customWidth="1"/>
    <col min="4614" max="4614" width="5.140625" style="3" customWidth="1"/>
    <col min="4615" max="4615" width="7.42578125" style="3" customWidth="1"/>
    <col min="4616" max="4616" width="6.7109375" style="3" customWidth="1"/>
    <col min="4617" max="4617" width="11.140625" style="3" customWidth="1"/>
    <col min="4618" max="4618" width="7.85546875" style="3" customWidth="1"/>
    <col min="4619" max="4864" width="9.140625" style="3"/>
    <col min="4865" max="4865" width="38.7109375" style="3" customWidth="1"/>
    <col min="4866" max="4866" width="6.42578125" style="3" customWidth="1"/>
    <col min="4867" max="4867" width="7.140625" style="3" customWidth="1"/>
    <col min="4868" max="4868" width="6.5703125" style="3" customWidth="1"/>
    <col min="4869" max="4869" width="8.140625" style="3" customWidth="1"/>
    <col min="4870" max="4870" width="5.140625" style="3" customWidth="1"/>
    <col min="4871" max="4871" width="7.42578125" style="3" customWidth="1"/>
    <col min="4872" max="4872" width="6.7109375" style="3" customWidth="1"/>
    <col min="4873" max="4873" width="11.140625" style="3" customWidth="1"/>
    <col min="4874" max="4874" width="7.85546875" style="3" customWidth="1"/>
    <col min="4875" max="5120" width="9.140625" style="3"/>
    <col min="5121" max="5121" width="38.7109375" style="3" customWidth="1"/>
    <col min="5122" max="5122" width="6.42578125" style="3" customWidth="1"/>
    <col min="5123" max="5123" width="7.140625" style="3" customWidth="1"/>
    <col min="5124" max="5124" width="6.5703125" style="3" customWidth="1"/>
    <col min="5125" max="5125" width="8.140625" style="3" customWidth="1"/>
    <col min="5126" max="5126" width="5.140625" style="3" customWidth="1"/>
    <col min="5127" max="5127" width="7.42578125" style="3" customWidth="1"/>
    <col min="5128" max="5128" width="6.7109375" style="3" customWidth="1"/>
    <col min="5129" max="5129" width="11.140625" style="3" customWidth="1"/>
    <col min="5130" max="5130" width="7.85546875" style="3" customWidth="1"/>
    <col min="5131" max="5376" width="9.140625" style="3"/>
    <col min="5377" max="5377" width="38.7109375" style="3" customWidth="1"/>
    <col min="5378" max="5378" width="6.42578125" style="3" customWidth="1"/>
    <col min="5379" max="5379" width="7.140625" style="3" customWidth="1"/>
    <col min="5380" max="5380" width="6.5703125" style="3" customWidth="1"/>
    <col min="5381" max="5381" width="8.140625" style="3" customWidth="1"/>
    <col min="5382" max="5382" width="5.140625" style="3" customWidth="1"/>
    <col min="5383" max="5383" width="7.42578125" style="3" customWidth="1"/>
    <col min="5384" max="5384" width="6.7109375" style="3" customWidth="1"/>
    <col min="5385" max="5385" width="11.140625" style="3" customWidth="1"/>
    <col min="5386" max="5386" width="7.85546875" style="3" customWidth="1"/>
    <col min="5387" max="5632" width="9.140625" style="3"/>
    <col min="5633" max="5633" width="38.7109375" style="3" customWidth="1"/>
    <col min="5634" max="5634" width="6.42578125" style="3" customWidth="1"/>
    <col min="5635" max="5635" width="7.140625" style="3" customWidth="1"/>
    <col min="5636" max="5636" width="6.5703125" style="3" customWidth="1"/>
    <col min="5637" max="5637" width="8.140625" style="3" customWidth="1"/>
    <col min="5638" max="5638" width="5.140625" style="3" customWidth="1"/>
    <col min="5639" max="5639" width="7.42578125" style="3" customWidth="1"/>
    <col min="5640" max="5640" width="6.7109375" style="3" customWidth="1"/>
    <col min="5641" max="5641" width="11.140625" style="3" customWidth="1"/>
    <col min="5642" max="5642" width="7.85546875" style="3" customWidth="1"/>
    <col min="5643" max="5888" width="9.140625" style="3"/>
    <col min="5889" max="5889" width="38.7109375" style="3" customWidth="1"/>
    <col min="5890" max="5890" width="6.42578125" style="3" customWidth="1"/>
    <col min="5891" max="5891" width="7.140625" style="3" customWidth="1"/>
    <col min="5892" max="5892" width="6.5703125" style="3" customWidth="1"/>
    <col min="5893" max="5893" width="8.140625" style="3" customWidth="1"/>
    <col min="5894" max="5894" width="5.140625" style="3" customWidth="1"/>
    <col min="5895" max="5895" width="7.42578125" style="3" customWidth="1"/>
    <col min="5896" max="5896" width="6.7109375" style="3" customWidth="1"/>
    <col min="5897" max="5897" width="11.140625" style="3" customWidth="1"/>
    <col min="5898" max="5898" width="7.85546875" style="3" customWidth="1"/>
    <col min="5899" max="6144" width="9.140625" style="3"/>
    <col min="6145" max="6145" width="38.7109375" style="3" customWidth="1"/>
    <col min="6146" max="6146" width="6.42578125" style="3" customWidth="1"/>
    <col min="6147" max="6147" width="7.140625" style="3" customWidth="1"/>
    <col min="6148" max="6148" width="6.5703125" style="3" customWidth="1"/>
    <col min="6149" max="6149" width="8.140625" style="3" customWidth="1"/>
    <col min="6150" max="6150" width="5.140625" style="3" customWidth="1"/>
    <col min="6151" max="6151" width="7.42578125" style="3" customWidth="1"/>
    <col min="6152" max="6152" width="6.7109375" style="3" customWidth="1"/>
    <col min="6153" max="6153" width="11.140625" style="3" customWidth="1"/>
    <col min="6154" max="6154" width="7.85546875" style="3" customWidth="1"/>
    <col min="6155" max="6400" width="9.140625" style="3"/>
    <col min="6401" max="6401" width="38.7109375" style="3" customWidth="1"/>
    <col min="6402" max="6402" width="6.42578125" style="3" customWidth="1"/>
    <col min="6403" max="6403" width="7.140625" style="3" customWidth="1"/>
    <col min="6404" max="6404" width="6.5703125" style="3" customWidth="1"/>
    <col min="6405" max="6405" width="8.140625" style="3" customWidth="1"/>
    <col min="6406" max="6406" width="5.140625" style="3" customWidth="1"/>
    <col min="6407" max="6407" width="7.42578125" style="3" customWidth="1"/>
    <col min="6408" max="6408" width="6.7109375" style="3" customWidth="1"/>
    <col min="6409" max="6409" width="11.140625" style="3" customWidth="1"/>
    <col min="6410" max="6410" width="7.85546875" style="3" customWidth="1"/>
    <col min="6411" max="6656" width="9.140625" style="3"/>
    <col min="6657" max="6657" width="38.7109375" style="3" customWidth="1"/>
    <col min="6658" max="6658" width="6.42578125" style="3" customWidth="1"/>
    <col min="6659" max="6659" width="7.140625" style="3" customWidth="1"/>
    <col min="6660" max="6660" width="6.5703125" style="3" customWidth="1"/>
    <col min="6661" max="6661" width="8.140625" style="3" customWidth="1"/>
    <col min="6662" max="6662" width="5.140625" style="3" customWidth="1"/>
    <col min="6663" max="6663" width="7.42578125" style="3" customWidth="1"/>
    <col min="6664" max="6664" width="6.7109375" style="3" customWidth="1"/>
    <col min="6665" max="6665" width="11.140625" style="3" customWidth="1"/>
    <col min="6666" max="6666" width="7.85546875" style="3" customWidth="1"/>
    <col min="6667" max="6912" width="9.140625" style="3"/>
    <col min="6913" max="6913" width="38.7109375" style="3" customWidth="1"/>
    <col min="6914" max="6914" width="6.42578125" style="3" customWidth="1"/>
    <col min="6915" max="6915" width="7.140625" style="3" customWidth="1"/>
    <col min="6916" max="6916" width="6.5703125" style="3" customWidth="1"/>
    <col min="6917" max="6917" width="8.140625" style="3" customWidth="1"/>
    <col min="6918" max="6918" width="5.140625" style="3" customWidth="1"/>
    <col min="6919" max="6919" width="7.42578125" style="3" customWidth="1"/>
    <col min="6920" max="6920" width="6.7109375" style="3" customWidth="1"/>
    <col min="6921" max="6921" width="11.140625" style="3" customWidth="1"/>
    <col min="6922" max="6922" width="7.85546875" style="3" customWidth="1"/>
    <col min="6923" max="7168" width="9.140625" style="3"/>
    <col min="7169" max="7169" width="38.7109375" style="3" customWidth="1"/>
    <col min="7170" max="7170" width="6.42578125" style="3" customWidth="1"/>
    <col min="7171" max="7171" width="7.140625" style="3" customWidth="1"/>
    <col min="7172" max="7172" width="6.5703125" style="3" customWidth="1"/>
    <col min="7173" max="7173" width="8.140625" style="3" customWidth="1"/>
    <col min="7174" max="7174" width="5.140625" style="3" customWidth="1"/>
    <col min="7175" max="7175" width="7.42578125" style="3" customWidth="1"/>
    <col min="7176" max="7176" width="6.7109375" style="3" customWidth="1"/>
    <col min="7177" max="7177" width="11.140625" style="3" customWidth="1"/>
    <col min="7178" max="7178" width="7.85546875" style="3" customWidth="1"/>
    <col min="7179" max="7424" width="9.140625" style="3"/>
    <col min="7425" max="7425" width="38.7109375" style="3" customWidth="1"/>
    <col min="7426" max="7426" width="6.42578125" style="3" customWidth="1"/>
    <col min="7427" max="7427" width="7.140625" style="3" customWidth="1"/>
    <col min="7428" max="7428" width="6.5703125" style="3" customWidth="1"/>
    <col min="7429" max="7429" width="8.140625" style="3" customWidth="1"/>
    <col min="7430" max="7430" width="5.140625" style="3" customWidth="1"/>
    <col min="7431" max="7431" width="7.42578125" style="3" customWidth="1"/>
    <col min="7432" max="7432" width="6.7109375" style="3" customWidth="1"/>
    <col min="7433" max="7433" width="11.140625" style="3" customWidth="1"/>
    <col min="7434" max="7434" width="7.85546875" style="3" customWidth="1"/>
    <col min="7435" max="7680" width="9.140625" style="3"/>
    <col min="7681" max="7681" width="38.7109375" style="3" customWidth="1"/>
    <col min="7682" max="7682" width="6.42578125" style="3" customWidth="1"/>
    <col min="7683" max="7683" width="7.140625" style="3" customWidth="1"/>
    <col min="7684" max="7684" width="6.5703125" style="3" customWidth="1"/>
    <col min="7685" max="7685" width="8.140625" style="3" customWidth="1"/>
    <col min="7686" max="7686" width="5.140625" style="3" customWidth="1"/>
    <col min="7687" max="7687" width="7.42578125" style="3" customWidth="1"/>
    <col min="7688" max="7688" width="6.7109375" style="3" customWidth="1"/>
    <col min="7689" max="7689" width="11.140625" style="3" customWidth="1"/>
    <col min="7690" max="7690" width="7.85546875" style="3" customWidth="1"/>
    <col min="7691" max="7936" width="9.140625" style="3"/>
    <col min="7937" max="7937" width="38.7109375" style="3" customWidth="1"/>
    <col min="7938" max="7938" width="6.42578125" style="3" customWidth="1"/>
    <col min="7939" max="7939" width="7.140625" style="3" customWidth="1"/>
    <col min="7940" max="7940" width="6.5703125" style="3" customWidth="1"/>
    <col min="7941" max="7941" width="8.140625" style="3" customWidth="1"/>
    <col min="7942" max="7942" width="5.140625" style="3" customWidth="1"/>
    <col min="7943" max="7943" width="7.42578125" style="3" customWidth="1"/>
    <col min="7944" max="7944" width="6.7109375" style="3" customWidth="1"/>
    <col min="7945" max="7945" width="11.140625" style="3" customWidth="1"/>
    <col min="7946" max="7946" width="7.85546875" style="3" customWidth="1"/>
    <col min="7947" max="8192" width="9.140625" style="3"/>
    <col min="8193" max="8193" width="38.7109375" style="3" customWidth="1"/>
    <col min="8194" max="8194" width="6.42578125" style="3" customWidth="1"/>
    <col min="8195" max="8195" width="7.140625" style="3" customWidth="1"/>
    <col min="8196" max="8196" width="6.5703125" style="3" customWidth="1"/>
    <col min="8197" max="8197" width="8.140625" style="3" customWidth="1"/>
    <col min="8198" max="8198" width="5.140625" style="3" customWidth="1"/>
    <col min="8199" max="8199" width="7.42578125" style="3" customWidth="1"/>
    <col min="8200" max="8200" width="6.7109375" style="3" customWidth="1"/>
    <col min="8201" max="8201" width="11.140625" style="3" customWidth="1"/>
    <col min="8202" max="8202" width="7.85546875" style="3" customWidth="1"/>
    <col min="8203" max="8448" width="9.140625" style="3"/>
    <col min="8449" max="8449" width="38.7109375" style="3" customWidth="1"/>
    <col min="8450" max="8450" width="6.42578125" style="3" customWidth="1"/>
    <col min="8451" max="8451" width="7.140625" style="3" customWidth="1"/>
    <col min="8452" max="8452" width="6.5703125" style="3" customWidth="1"/>
    <col min="8453" max="8453" width="8.140625" style="3" customWidth="1"/>
    <col min="8454" max="8454" width="5.140625" style="3" customWidth="1"/>
    <col min="8455" max="8455" width="7.42578125" style="3" customWidth="1"/>
    <col min="8456" max="8456" width="6.7109375" style="3" customWidth="1"/>
    <col min="8457" max="8457" width="11.140625" style="3" customWidth="1"/>
    <col min="8458" max="8458" width="7.85546875" style="3" customWidth="1"/>
    <col min="8459" max="8704" width="9.140625" style="3"/>
    <col min="8705" max="8705" width="38.7109375" style="3" customWidth="1"/>
    <col min="8706" max="8706" width="6.42578125" style="3" customWidth="1"/>
    <col min="8707" max="8707" width="7.140625" style="3" customWidth="1"/>
    <col min="8708" max="8708" width="6.5703125" style="3" customWidth="1"/>
    <col min="8709" max="8709" width="8.140625" style="3" customWidth="1"/>
    <col min="8710" max="8710" width="5.140625" style="3" customWidth="1"/>
    <col min="8711" max="8711" width="7.42578125" style="3" customWidth="1"/>
    <col min="8712" max="8712" width="6.7109375" style="3" customWidth="1"/>
    <col min="8713" max="8713" width="11.140625" style="3" customWidth="1"/>
    <col min="8714" max="8714" width="7.85546875" style="3" customWidth="1"/>
    <col min="8715" max="8960" width="9.140625" style="3"/>
    <col min="8961" max="8961" width="38.7109375" style="3" customWidth="1"/>
    <col min="8962" max="8962" width="6.42578125" style="3" customWidth="1"/>
    <col min="8963" max="8963" width="7.140625" style="3" customWidth="1"/>
    <col min="8964" max="8964" width="6.5703125" style="3" customWidth="1"/>
    <col min="8965" max="8965" width="8.140625" style="3" customWidth="1"/>
    <col min="8966" max="8966" width="5.140625" style="3" customWidth="1"/>
    <col min="8967" max="8967" width="7.42578125" style="3" customWidth="1"/>
    <col min="8968" max="8968" width="6.7109375" style="3" customWidth="1"/>
    <col min="8969" max="8969" width="11.140625" style="3" customWidth="1"/>
    <col min="8970" max="8970" width="7.85546875" style="3" customWidth="1"/>
    <col min="8971" max="9216" width="9.140625" style="3"/>
    <col min="9217" max="9217" width="38.7109375" style="3" customWidth="1"/>
    <col min="9218" max="9218" width="6.42578125" style="3" customWidth="1"/>
    <col min="9219" max="9219" width="7.140625" style="3" customWidth="1"/>
    <col min="9220" max="9220" width="6.5703125" style="3" customWidth="1"/>
    <col min="9221" max="9221" width="8.140625" style="3" customWidth="1"/>
    <col min="9222" max="9222" width="5.140625" style="3" customWidth="1"/>
    <col min="9223" max="9223" width="7.42578125" style="3" customWidth="1"/>
    <col min="9224" max="9224" width="6.7109375" style="3" customWidth="1"/>
    <col min="9225" max="9225" width="11.140625" style="3" customWidth="1"/>
    <col min="9226" max="9226" width="7.85546875" style="3" customWidth="1"/>
    <col min="9227" max="9472" width="9.140625" style="3"/>
    <col min="9473" max="9473" width="38.7109375" style="3" customWidth="1"/>
    <col min="9474" max="9474" width="6.42578125" style="3" customWidth="1"/>
    <col min="9475" max="9475" width="7.140625" style="3" customWidth="1"/>
    <col min="9476" max="9476" width="6.5703125" style="3" customWidth="1"/>
    <col min="9477" max="9477" width="8.140625" style="3" customWidth="1"/>
    <col min="9478" max="9478" width="5.140625" style="3" customWidth="1"/>
    <col min="9479" max="9479" width="7.42578125" style="3" customWidth="1"/>
    <col min="9480" max="9480" width="6.7109375" style="3" customWidth="1"/>
    <col min="9481" max="9481" width="11.140625" style="3" customWidth="1"/>
    <col min="9482" max="9482" width="7.85546875" style="3" customWidth="1"/>
    <col min="9483" max="9728" width="9.140625" style="3"/>
    <col min="9729" max="9729" width="38.7109375" style="3" customWidth="1"/>
    <col min="9730" max="9730" width="6.42578125" style="3" customWidth="1"/>
    <col min="9731" max="9731" width="7.140625" style="3" customWidth="1"/>
    <col min="9732" max="9732" width="6.5703125" style="3" customWidth="1"/>
    <col min="9733" max="9733" width="8.140625" style="3" customWidth="1"/>
    <col min="9734" max="9734" width="5.140625" style="3" customWidth="1"/>
    <col min="9735" max="9735" width="7.42578125" style="3" customWidth="1"/>
    <col min="9736" max="9736" width="6.7109375" style="3" customWidth="1"/>
    <col min="9737" max="9737" width="11.140625" style="3" customWidth="1"/>
    <col min="9738" max="9738" width="7.85546875" style="3" customWidth="1"/>
    <col min="9739" max="9984" width="9.140625" style="3"/>
    <col min="9985" max="9985" width="38.7109375" style="3" customWidth="1"/>
    <col min="9986" max="9986" width="6.42578125" style="3" customWidth="1"/>
    <col min="9987" max="9987" width="7.140625" style="3" customWidth="1"/>
    <col min="9988" max="9988" width="6.5703125" style="3" customWidth="1"/>
    <col min="9989" max="9989" width="8.140625" style="3" customWidth="1"/>
    <col min="9990" max="9990" width="5.140625" style="3" customWidth="1"/>
    <col min="9991" max="9991" width="7.42578125" style="3" customWidth="1"/>
    <col min="9992" max="9992" width="6.7109375" style="3" customWidth="1"/>
    <col min="9993" max="9993" width="11.140625" style="3" customWidth="1"/>
    <col min="9994" max="9994" width="7.85546875" style="3" customWidth="1"/>
    <col min="9995" max="10240" width="9.140625" style="3"/>
    <col min="10241" max="10241" width="38.7109375" style="3" customWidth="1"/>
    <col min="10242" max="10242" width="6.42578125" style="3" customWidth="1"/>
    <col min="10243" max="10243" width="7.140625" style="3" customWidth="1"/>
    <col min="10244" max="10244" width="6.5703125" style="3" customWidth="1"/>
    <col min="10245" max="10245" width="8.140625" style="3" customWidth="1"/>
    <col min="10246" max="10246" width="5.140625" style="3" customWidth="1"/>
    <col min="10247" max="10247" width="7.42578125" style="3" customWidth="1"/>
    <col min="10248" max="10248" width="6.7109375" style="3" customWidth="1"/>
    <col min="10249" max="10249" width="11.140625" style="3" customWidth="1"/>
    <col min="10250" max="10250" width="7.85546875" style="3" customWidth="1"/>
    <col min="10251" max="10496" width="9.140625" style="3"/>
    <col min="10497" max="10497" width="38.7109375" style="3" customWidth="1"/>
    <col min="10498" max="10498" width="6.42578125" style="3" customWidth="1"/>
    <col min="10499" max="10499" width="7.140625" style="3" customWidth="1"/>
    <col min="10500" max="10500" width="6.5703125" style="3" customWidth="1"/>
    <col min="10501" max="10501" width="8.140625" style="3" customWidth="1"/>
    <col min="10502" max="10502" width="5.140625" style="3" customWidth="1"/>
    <col min="10503" max="10503" width="7.42578125" style="3" customWidth="1"/>
    <col min="10504" max="10504" width="6.7109375" style="3" customWidth="1"/>
    <col min="10505" max="10505" width="11.140625" style="3" customWidth="1"/>
    <col min="10506" max="10506" width="7.85546875" style="3" customWidth="1"/>
    <col min="10507" max="10752" width="9.140625" style="3"/>
    <col min="10753" max="10753" width="38.7109375" style="3" customWidth="1"/>
    <col min="10754" max="10754" width="6.42578125" style="3" customWidth="1"/>
    <col min="10755" max="10755" width="7.140625" style="3" customWidth="1"/>
    <col min="10756" max="10756" width="6.5703125" style="3" customWidth="1"/>
    <col min="10757" max="10757" width="8.140625" style="3" customWidth="1"/>
    <col min="10758" max="10758" width="5.140625" style="3" customWidth="1"/>
    <col min="10759" max="10759" width="7.42578125" style="3" customWidth="1"/>
    <col min="10760" max="10760" width="6.7109375" style="3" customWidth="1"/>
    <col min="10761" max="10761" width="11.140625" style="3" customWidth="1"/>
    <col min="10762" max="10762" width="7.85546875" style="3" customWidth="1"/>
    <col min="10763" max="11008" width="9.140625" style="3"/>
    <col min="11009" max="11009" width="38.7109375" style="3" customWidth="1"/>
    <col min="11010" max="11010" width="6.42578125" style="3" customWidth="1"/>
    <col min="11011" max="11011" width="7.140625" style="3" customWidth="1"/>
    <col min="11012" max="11012" width="6.5703125" style="3" customWidth="1"/>
    <col min="11013" max="11013" width="8.140625" style="3" customWidth="1"/>
    <col min="11014" max="11014" width="5.140625" style="3" customWidth="1"/>
    <col min="11015" max="11015" width="7.42578125" style="3" customWidth="1"/>
    <col min="11016" max="11016" width="6.7109375" style="3" customWidth="1"/>
    <col min="11017" max="11017" width="11.140625" style="3" customWidth="1"/>
    <col min="11018" max="11018" width="7.85546875" style="3" customWidth="1"/>
    <col min="11019" max="11264" width="9.140625" style="3"/>
    <col min="11265" max="11265" width="38.7109375" style="3" customWidth="1"/>
    <col min="11266" max="11266" width="6.42578125" style="3" customWidth="1"/>
    <col min="11267" max="11267" width="7.140625" style="3" customWidth="1"/>
    <col min="11268" max="11268" width="6.5703125" style="3" customWidth="1"/>
    <col min="11269" max="11269" width="8.140625" style="3" customWidth="1"/>
    <col min="11270" max="11270" width="5.140625" style="3" customWidth="1"/>
    <col min="11271" max="11271" width="7.42578125" style="3" customWidth="1"/>
    <col min="11272" max="11272" width="6.7109375" style="3" customWidth="1"/>
    <col min="11273" max="11273" width="11.140625" style="3" customWidth="1"/>
    <col min="11274" max="11274" width="7.85546875" style="3" customWidth="1"/>
    <col min="11275" max="11520" width="9.140625" style="3"/>
    <col min="11521" max="11521" width="38.7109375" style="3" customWidth="1"/>
    <col min="11522" max="11522" width="6.42578125" style="3" customWidth="1"/>
    <col min="11523" max="11523" width="7.140625" style="3" customWidth="1"/>
    <col min="11524" max="11524" width="6.5703125" style="3" customWidth="1"/>
    <col min="11525" max="11525" width="8.140625" style="3" customWidth="1"/>
    <col min="11526" max="11526" width="5.140625" style="3" customWidth="1"/>
    <col min="11527" max="11527" width="7.42578125" style="3" customWidth="1"/>
    <col min="11528" max="11528" width="6.7109375" style="3" customWidth="1"/>
    <col min="11529" max="11529" width="11.140625" style="3" customWidth="1"/>
    <col min="11530" max="11530" width="7.85546875" style="3" customWidth="1"/>
    <col min="11531" max="11776" width="9.140625" style="3"/>
    <col min="11777" max="11777" width="38.7109375" style="3" customWidth="1"/>
    <col min="11778" max="11778" width="6.42578125" style="3" customWidth="1"/>
    <col min="11779" max="11779" width="7.140625" style="3" customWidth="1"/>
    <col min="11780" max="11780" width="6.5703125" style="3" customWidth="1"/>
    <col min="11781" max="11781" width="8.140625" style="3" customWidth="1"/>
    <col min="11782" max="11782" width="5.140625" style="3" customWidth="1"/>
    <col min="11783" max="11783" width="7.42578125" style="3" customWidth="1"/>
    <col min="11784" max="11784" width="6.7109375" style="3" customWidth="1"/>
    <col min="11785" max="11785" width="11.140625" style="3" customWidth="1"/>
    <col min="11786" max="11786" width="7.85546875" style="3" customWidth="1"/>
    <col min="11787" max="12032" width="9.140625" style="3"/>
    <col min="12033" max="12033" width="38.7109375" style="3" customWidth="1"/>
    <col min="12034" max="12034" width="6.42578125" style="3" customWidth="1"/>
    <col min="12035" max="12035" width="7.140625" style="3" customWidth="1"/>
    <col min="12036" max="12036" width="6.5703125" style="3" customWidth="1"/>
    <col min="12037" max="12037" width="8.140625" style="3" customWidth="1"/>
    <col min="12038" max="12038" width="5.140625" style="3" customWidth="1"/>
    <col min="12039" max="12039" width="7.42578125" style="3" customWidth="1"/>
    <col min="12040" max="12040" width="6.7109375" style="3" customWidth="1"/>
    <col min="12041" max="12041" width="11.140625" style="3" customWidth="1"/>
    <col min="12042" max="12042" width="7.85546875" style="3" customWidth="1"/>
    <col min="12043" max="12288" width="9.140625" style="3"/>
    <col min="12289" max="12289" width="38.7109375" style="3" customWidth="1"/>
    <col min="12290" max="12290" width="6.42578125" style="3" customWidth="1"/>
    <col min="12291" max="12291" width="7.140625" style="3" customWidth="1"/>
    <col min="12292" max="12292" width="6.5703125" style="3" customWidth="1"/>
    <col min="12293" max="12293" width="8.140625" style="3" customWidth="1"/>
    <col min="12294" max="12294" width="5.140625" style="3" customWidth="1"/>
    <col min="12295" max="12295" width="7.42578125" style="3" customWidth="1"/>
    <col min="12296" max="12296" width="6.7109375" style="3" customWidth="1"/>
    <col min="12297" max="12297" width="11.140625" style="3" customWidth="1"/>
    <col min="12298" max="12298" width="7.85546875" style="3" customWidth="1"/>
    <col min="12299" max="12544" width="9.140625" style="3"/>
    <col min="12545" max="12545" width="38.7109375" style="3" customWidth="1"/>
    <col min="12546" max="12546" width="6.42578125" style="3" customWidth="1"/>
    <col min="12547" max="12547" width="7.140625" style="3" customWidth="1"/>
    <col min="12548" max="12548" width="6.5703125" style="3" customWidth="1"/>
    <col min="12549" max="12549" width="8.140625" style="3" customWidth="1"/>
    <col min="12550" max="12550" width="5.140625" style="3" customWidth="1"/>
    <col min="12551" max="12551" width="7.42578125" style="3" customWidth="1"/>
    <col min="12552" max="12552" width="6.7109375" style="3" customWidth="1"/>
    <col min="12553" max="12553" width="11.140625" style="3" customWidth="1"/>
    <col min="12554" max="12554" width="7.85546875" style="3" customWidth="1"/>
    <col min="12555" max="12800" width="9.140625" style="3"/>
    <col min="12801" max="12801" width="38.7109375" style="3" customWidth="1"/>
    <col min="12802" max="12802" width="6.42578125" style="3" customWidth="1"/>
    <col min="12803" max="12803" width="7.140625" style="3" customWidth="1"/>
    <col min="12804" max="12804" width="6.5703125" style="3" customWidth="1"/>
    <col min="12805" max="12805" width="8.140625" style="3" customWidth="1"/>
    <col min="12806" max="12806" width="5.140625" style="3" customWidth="1"/>
    <col min="12807" max="12807" width="7.42578125" style="3" customWidth="1"/>
    <col min="12808" max="12808" width="6.7109375" style="3" customWidth="1"/>
    <col min="12809" max="12809" width="11.140625" style="3" customWidth="1"/>
    <col min="12810" max="12810" width="7.85546875" style="3" customWidth="1"/>
    <col min="12811" max="13056" width="9.140625" style="3"/>
    <col min="13057" max="13057" width="38.7109375" style="3" customWidth="1"/>
    <col min="13058" max="13058" width="6.42578125" style="3" customWidth="1"/>
    <col min="13059" max="13059" width="7.140625" style="3" customWidth="1"/>
    <col min="13060" max="13060" width="6.5703125" style="3" customWidth="1"/>
    <col min="13061" max="13061" width="8.140625" style="3" customWidth="1"/>
    <col min="13062" max="13062" width="5.140625" style="3" customWidth="1"/>
    <col min="13063" max="13063" width="7.42578125" style="3" customWidth="1"/>
    <col min="13064" max="13064" width="6.7109375" style="3" customWidth="1"/>
    <col min="13065" max="13065" width="11.140625" style="3" customWidth="1"/>
    <col min="13066" max="13066" width="7.85546875" style="3" customWidth="1"/>
    <col min="13067" max="13312" width="9.140625" style="3"/>
    <col min="13313" max="13313" width="38.7109375" style="3" customWidth="1"/>
    <col min="13314" max="13314" width="6.42578125" style="3" customWidth="1"/>
    <col min="13315" max="13315" width="7.140625" style="3" customWidth="1"/>
    <col min="13316" max="13316" width="6.5703125" style="3" customWidth="1"/>
    <col min="13317" max="13317" width="8.140625" style="3" customWidth="1"/>
    <col min="13318" max="13318" width="5.140625" style="3" customWidth="1"/>
    <col min="13319" max="13319" width="7.42578125" style="3" customWidth="1"/>
    <col min="13320" max="13320" width="6.7109375" style="3" customWidth="1"/>
    <col min="13321" max="13321" width="11.140625" style="3" customWidth="1"/>
    <col min="13322" max="13322" width="7.85546875" style="3" customWidth="1"/>
    <col min="13323" max="13568" width="9.140625" style="3"/>
    <col min="13569" max="13569" width="38.7109375" style="3" customWidth="1"/>
    <col min="13570" max="13570" width="6.42578125" style="3" customWidth="1"/>
    <col min="13571" max="13571" width="7.140625" style="3" customWidth="1"/>
    <col min="13572" max="13572" width="6.5703125" style="3" customWidth="1"/>
    <col min="13573" max="13573" width="8.140625" style="3" customWidth="1"/>
    <col min="13574" max="13574" width="5.140625" style="3" customWidth="1"/>
    <col min="13575" max="13575" width="7.42578125" style="3" customWidth="1"/>
    <col min="13576" max="13576" width="6.7109375" style="3" customWidth="1"/>
    <col min="13577" max="13577" width="11.140625" style="3" customWidth="1"/>
    <col min="13578" max="13578" width="7.85546875" style="3" customWidth="1"/>
    <col min="13579" max="13824" width="9.140625" style="3"/>
    <col min="13825" max="13825" width="38.7109375" style="3" customWidth="1"/>
    <col min="13826" max="13826" width="6.42578125" style="3" customWidth="1"/>
    <col min="13827" max="13827" width="7.140625" style="3" customWidth="1"/>
    <col min="13828" max="13828" width="6.5703125" style="3" customWidth="1"/>
    <col min="13829" max="13829" width="8.140625" style="3" customWidth="1"/>
    <col min="13830" max="13830" width="5.140625" style="3" customWidth="1"/>
    <col min="13831" max="13831" width="7.42578125" style="3" customWidth="1"/>
    <col min="13832" max="13832" width="6.7109375" style="3" customWidth="1"/>
    <col min="13833" max="13833" width="11.140625" style="3" customWidth="1"/>
    <col min="13834" max="13834" width="7.85546875" style="3" customWidth="1"/>
    <col min="13835" max="14080" width="9.140625" style="3"/>
    <col min="14081" max="14081" width="38.7109375" style="3" customWidth="1"/>
    <col min="14082" max="14082" width="6.42578125" style="3" customWidth="1"/>
    <col min="14083" max="14083" width="7.140625" style="3" customWidth="1"/>
    <col min="14084" max="14084" width="6.5703125" style="3" customWidth="1"/>
    <col min="14085" max="14085" width="8.140625" style="3" customWidth="1"/>
    <col min="14086" max="14086" width="5.140625" style="3" customWidth="1"/>
    <col min="14087" max="14087" width="7.42578125" style="3" customWidth="1"/>
    <col min="14088" max="14088" width="6.7109375" style="3" customWidth="1"/>
    <col min="14089" max="14089" width="11.140625" style="3" customWidth="1"/>
    <col min="14090" max="14090" width="7.85546875" style="3" customWidth="1"/>
    <col min="14091" max="14336" width="9.140625" style="3"/>
    <col min="14337" max="14337" width="38.7109375" style="3" customWidth="1"/>
    <col min="14338" max="14338" width="6.42578125" style="3" customWidth="1"/>
    <col min="14339" max="14339" width="7.140625" style="3" customWidth="1"/>
    <col min="14340" max="14340" width="6.5703125" style="3" customWidth="1"/>
    <col min="14341" max="14341" width="8.140625" style="3" customWidth="1"/>
    <col min="14342" max="14342" width="5.140625" style="3" customWidth="1"/>
    <col min="14343" max="14343" width="7.42578125" style="3" customWidth="1"/>
    <col min="14344" max="14344" width="6.7109375" style="3" customWidth="1"/>
    <col min="14345" max="14345" width="11.140625" style="3" customWidth="1"/>
    <col min="14346" max="14346" width="7.85546875" style="3" customWidth="1"/>
    <col min="14347" max="14592" width="9.140625" style="3"/>
    <col min="14593" max="14593" width="38.7109375" style="3" customWidth="1"/>
    <col min="14594" max="14594" width="6.42578125" style="3" customWidth="1"/>
    <col min="14595" max="14595" width="7.140625" style="3" customWidth="1"/>
    <col min="14596" max="14596" width="6.5703125" style="3" customWidth="1"/>
    <col min="14597" max="14597" width="8.140625" style="3" customWidth="1"/>
    <col min="14598" max="14598" width="5.140625" style="3" customWidth="1"/>
    <col min="14599" max="14599" width="7.42578125" style="3" customWidth="1"/>
    <col min="14600" max="14600" width="6.7109375" style="3" customWidth="1"/>
    <col min="14601" max="14601" width="11.140625" style="3" customWidth="1"/>
    <col min="14602" max="14602" width="7.85546875" style="3" customWidth="1"/>
    <col min="14603" max="14848" width="9.140625" style="3"/>
    <col min="14849" max="14849" width="38.7109375" style="3" customWidth="1"/>
    <col min="14850" max="14850" width="6.42578125" style="3" customWidth="1"/>
    <col min="14851" max="14851" width="7.140625" style="3" customWidth="1"/>
    <col min="14852" max="14852" width="6.5703125" style="3" customWidth="1"/>
    <col min="14853" max="14853" width="8.140625" style="3" customWidth="1"/>
    <col min="14854" max="14854" width="5.140625" style="3" customWidth="1"/>
    <col min="14855" max="14855" width="7.42578125" style="3" customWidth="1"/>
    <col min="14856" max="14856" width="6.7109375" style="3" customWidth="1"/>
    <col min="14857" max="14857" width="11.140625" style="3" customWidth="1"/>
    <col min="14858" max="14858" width="7.85546875" style="3" customWidth="1"/>
    <col min="14859" max="15104" width="9.140625" style="3"/>
    <col min="15105" max="15105" width="38.7109375" style="3" customWidth="1"/>
    <col min="15106" max="15106" width="6.42578125" style="3" customWidth="1"/>
    <col min="15107" max="15107" width="7.140625" style="3" customWidth="1"/>
    <col min="15108" max="15108" width="6.5703125" style="3" customWidth="1"/>
    <col min="15109" max="15109" width="8.140625" style="3" customWidth="1"/>
    <col min="15110" max="15110" width="5.140625" style="3" customWidth="1"/>
    <col min="15111" max="15111" width="7.42578125" style="3" customWidth="1"/>
    <col min="15112" max="15112" width="6.7109375" style="3" customWidth="1"/>
    <col min="15113" max="15113" width="11.140625" style="3" customWidth="1"/>
    <col min="15114" max="15114" width="7.85546875" style="3" customWidth="1"/>
    <col min="15115" max="15360" width="9.140625" style="3"/>
    <col min="15361" max="15361" width="38.7109375" style="3" customWidth="1"/>
    <col min="15362" max="15362" width="6.42578125" style="3" customWidth="1"/>
    <col min="15363" max="15363" width="7.140625" style="3" customWidth="1"/>
    <col min="15364" max="15364" width="6.5703125" style="3" customWidth="1"/>
    <col min="15365" max="15365" width="8.140625" style="3" customWidth="1"/>
    <col min="15366" max="15366" width="5.140625" style="3" customWidth="1"/>
    <col min="15367" max="15367" width="7.42578125" style="3" customWidth="1"/>
    <col min="15368" max="15368" width="6.7109375" style="3" customWidth="1"/>
    <col min="15369" max="15369" width="11.140625" style="3" customWidth="1"/>
    <col min="15370" max="15370" width="7.85546875" style="3" customWidth="1"/>
    <col min="15371" max="15616" width="9.140625" style="3"/>
    <col min="15617" max="15617" width="38.7109375" style="3" customWidth="1"/>
    <col min="15618" max="15618" width="6.42578125" style="3" customWidth="1"/>
    <col min="15619" max="15619" width="7.140625" style="3" customWidth="1"/>
    <col min="15620" max="15620" width="6.5703125" style="3" customWidth="1"/>
    <col min="15621" max="15621" width="8.140625" style="3" customWidth="1"/>
    <col min="15622" max="15622" width="5.140625" style="3" customWidth="1"/>
    <col min="15623" max="15623" width="7.42578125" style="3" customWidth="1"/>
    <col min="15624" max="15624" width="6.7109375" style="3" customWidth="1"/>
    <col min="15625" max="15625" width="11.140625" style="3" customWidth="1"/>
    <col min="15626" max="15626" width="7.85546875" style="3" customWidth="1"/>
    <col min="15627" max="15872" width="9.140625" style="3"/>
    <col min="15873" max="15873" width="38.7109375" style="3" customWidth="1"/>
    <col min="15874" max="15874" width="6.42578125" style="3" customWidth="1"/>
    <col min="15875" max="15875" width="7.140625" style="3" customWidth="1"/>
    <col min="15876" max="15876" width="6.5703125" style="3" customWidth="1"/>
    <col min="15877" max="15877" width="8.140625" style="3" customWidth="1"/>
    <col min="15878" max="15878" width="5.140625" style="3" customWidth="1"/>
    <col min="15879" max="15879" width="7.42578125" style="3" customWidth="1"/>
    <col min="15880" max="15880" width="6.7109375" style="3" customWidth="1"/>
    <col min="15881" max="15881" width="11.140625" style="3" customWidth="1"/>
    <col min="15882" max="15882" width="7.85546875" style="3" customWidth="1"/>
    <col min="15883" max="16128" width="9.140625" style="3"/>
    <col min="16129" max="16129" width="38.7109375" style="3" customWidth="1"/>
    <col min="16130" max="16130" width="6.42578125" style="3" customWidth="1"/>
    <col min="16131" max="16131" width="7.140625" style="3" customWidth="1"/>
    <col min="16132" max="16132" width="6.5703125" style="3" customWidth="1"/>
    <col min="16133" max="16133" width="8.140625" style="3" customWidth="1"/>
    <col min="16134" max="16134" width="5.140625" style="3" customWidth="1"/>
    <col min="16135" max="16135" width="7.42578125" style="3" customWidth="1"/>
    <col min="16136" max="16136" width="6.7109375" style="3" customWidth="1"/>
    <col min="16137" max="16137" width="11.140625" style="3" customWidth="1"/>
    <col min="16138" max="16138" width="7.85546875" style="3" customWidth="1"/>
    <col min="16139" max="16384" width="9.140625" style="3"/>
  </cols>
  <sheetData>
    <row r="1" spans="1:10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84" t="s">
        <v>1</v>
      </c>
      <c r="G2" s="184"/>
      <c r="H2" s="184"/>
      <c r="I2" s="184"/>
      <c r="J2" s="184"/>
    </row>
    <row r="3" spans="1:10">
      <c r="A3" s="1"/>
      <c r="B3" s="1"/>
      <c r="C3" s="1"/>
      <c r="D3" s="1"/>
      <c r="E3" s="1"/>
      <c r="F3" s="184"/>
      <c r="G3" s="184"/>
      <c r="H3" s="184"/>
      <c r="I3" s="184"/>
      <c r="J3" s="184"/>
    </row>
    <row r="4" spans="1:10">
      <c r="A4" s="1"/>
      <c r="B4" s="1"/>
      <c r="C4" s="1"/>
      <c r="D4" s="1"/>
      <c r="E4" s="1"/>
      <c r="F4" s="1" t="s">
        <v>2</v>
      </c>
      <c r="G4" s="1"/>
      <c r="H4" s="1"/>
      <c r="I4" s="1"/>
      <c r="J4" s="1"/>
    </row>
    <row r="5" spans="1:10">
      <c r="A5" s="1"/>
      <c r="B5" s="1"/>
      <c r="C5" s="1"/>
      <c r="D5" s="1"/>
      <c r="E5" s="1"/>
      <c r="F5" s="1" t="s">
        <v>3</v>
      </c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 t="s">
        <v>4</v>
      </c>
    </row>
    <row r="7" spans="1:10">
      <c r="A7" s="1"/>
      <c r="B7" s="1"/>
      <c r="C7" s="1"/>
      <c r="D7" s="1"/>
      <c r="E7" s="1"/>
      <c r="F7" s="1"/>
      <c r="G7" s="1"/>
      <c r="H7" s="182" t="s">
        <v>5</v>
      </c>
      <c r="I7" s="183"/>
      <c r="J7" s="4">
        <v>501012</v>
      </c>
    </row>
    <row r="8" spans="1:10">
      <c r="A8" s="1"/>
      <c r="B8" s="1"/>
      <c r="C8" s="1"/>
      <c r="D8" s="1"/>
      <c r="E8" s="1"/>
      <c r="F8" s="1"/>
      <c r="G8" s="1"/>
      <c r="H8" s="182" t="s">
        <v>6</v>
      </c>
      <c r="I8" s="183"/>
      <c r="J8" s="185"/>
    </row>
    <row r="9" spans="1:10">
      <c r="A9" s="181" t="s">
        <v>216</v>
      </c>
      <c r="B9" s="181"/>
      <c r="C9" s="181"/>
      <c r="D9" s="181"/>
      <c r="E9" s="181"/>
      <c r="F9" s="181"/>
      <c r="G9" s="181"/>
      <c r="H9" s="182"/>
      <c r="I9" s="183"/>
      <c r="J9" s="185"/>
    </row>
    <row r="10" spans="1:10">
      <c r="A10" s="181" t="s">
        <v>8</v>
      </c>
      <c r="B10" s="181"/>
      <c r="C10" s="181"/>
      <c r="D10" s="181"/>
      <c r="E10" s="181"/>
      <c r="F10" s="181"/>
      <c r="G10" s="1"/>
      <c r="H10" s="182" t="s">
        <v>9</v>
      </c>
      <c r="I10" s="183"/>
      <c r="J10" s="4"/>
    </row>
    <row r="11" spans="1:10" ht="12.75" customHeight="1">
      <c r="A11" s="1" t="s">
        <v>10</v>
      </c>
      <c r="B11" s="184" t="s">
        <v>191</v>
      </c>
      <c r="C11" s="184"/>
      <c r="D11" s="184"/>
      <c r="E11" s="184"/>
      <c r="F11" s="184"/>
      <c r="G11" s="184"/>
      <c r="H11" s="186" t="s">
        <v>12</v>
      </c>
      <c r="I11" s="187"/>
      <c r="J11" s="185"/>
    </row>
    <row r="12" spans="1:10">
      <c r="A12" s="1"/>
      <c r="B12" s="1"/>
      <c r="C12" s="1"/>
      <c r="D12" s="1"/>
      <c r="E12" s="1"/>
      <c r="F12" s="1"/>
      <c r="G12" s="1"/>
      <c r="H12" s="6"/>
      <c r="I12" s="7"/>
      <c r="J12" s="185"/>
    </row>
    <row r="13" spans="1:10" ht="24.75" customHeight="1">
      <c r="A13" s="1" t="s">
        <v>13</v>
      </c>
      <c r="B13" s="184" t="s">
        <v>14</v>
      </c>
      <c r="C13" s="184"/>
      <c r="D13" s="184"/>
      <c r="E13" s="184"/>
      <c r="F13" s="184"/>
      <c r="G13" s="184"/>
      <c r="H13" s="186" t="s">
        <v>12</v>
      </c>
      <c r="I13" s="187"/>
      <c r="J13" s="185"/>
    </row>
    <row r="14" spans="1:10">
      <c r="A14" s="1"/>
      <c r="B14" s="1"/>
      <c r="C14" s="1"/>
      <c r="D14" s="1"/>
      <c r="E14" s="1"/>
      <c r="F14" s="1"/>
      <c r="G14" s="1"/>
      <c r="H14" s="9"/>
      <c r="I14" s="10"/>
      <c r="J14" s="185"/>
    </row>
    <row r="15" spans="1:10" ht="24.75" customHeight="1">
      <c r="A15" s="1" t="s">
        <v>15</v>
      </c>
      <c r="B15" s="184" t="s">
        <v>14</v>
      </c>
      <c r="C15" s="184"/>
      <c r="D15" s="184"/>
      <c r="E15" s="184"/>
      <c r="F15" s="184"/>
      <c r="G15" s="184"/>
      <c r="H15" s="182" t="s">
        <v>16</v>
      </c>
      <c r="I15" s="183"/>
      <c r="J15" s="4"/>
    </row>
    <row r="16" spans="1:10">
      <c r="A16" s="1" t="s">
        <v>17</v>
      </c>
      <c r="B16" s="1"/>
      <c r="C16" s="1"/>
      <c r="D16" s="1"/>
      <c r="E16" s="1"/>
      <c r="F16" s="1"/>
      <c r="G16" s="1"/>
      <c r="H16" s="182" t="s">
        <v>18</v>
      </c>
      <c r="I16" s="183"/>
      <c r="J16" s="4"/>
    </row>
    <row r="17" spans="1:10">
      <c r="A17" s="1" t="s">
        <v>19</v>
      </c>
      <c r="B17" s="189" t="s">
        <v>20</v>
      </c>
      <c r="C17" s="189"/>
      <c r="D17" s="189"/>
      <c r="E17" s="189"/>
      <c r="F17" s="189"/>
      <c r="G17" s="189"/>
      <c r="H17" s="182" t="s">
        <v>21</v>
      </c>
      <c r="I17" s="183"/>
      <c r="J17" s="185">
        <v>383</v>
      </c>
    </row>
    <row r="18" spans="1:10">
      <c r="A18" s="1"/>
      <c r="B18" s="1"/>
      <c r="C18" s="1"/>
      <c r="D18" s="1"/>
      <c r="E18" s="1"/>
      <c r="F18" s="1"/>
      <c r="G18" s="1"/>
      <c r="H18" s="182"/>
      <c r="I18" s="183"/>
      <c r="J18" s="185"/>
    </row>
    <row r="19" spans="1:10">
      <c r="A19" s="1"/>
      <c r="B19" s="1"/>
      <c r="C19" s="1"/>
      <c r="D19" s="1"/>
      <c r="E19" s="1"/>
      <c r="F19" s="1"/>
      <c r="G19" s="1"/>
      <c r="H19" s="182" t="s">
        <v>22</v>
      </c>
      <c r="I19" s="183"/>
      <c r="J19" s="11"/>
    </row>
    <row r="20" spans="1:10" ht="12.75" customHeight="1">
      <c r="A20" s="177" t="s">
        <v>23</v>
      </c>
      <c r="B20" s="177" t="s">
        <v>24</v>
      </c>
      <c r="C20" s="190" t="s">
        <v>25</v>
      </c>
      <c r="D20" s="190"/>
      <c r="E20" s="190"/>
      <c r="F20" s="190"/>
      <c r="G20" s="190"/>
      <c r="H20" s="190"/>
      <c r="I20" s="177" t="s">
        <v>26</v>
      </c>
      <c r="J20" s="177"/>
    </row>
    <row r="21" spans="1:10" ht="72.75" customHeight="1">
      <c r="A21" s="177"/>
      <c r="B21" s="177"/>
      <c r="C21" s="13" t="s">
        <v>27</v>
      </c>
      <c r="D21" s="13" t="s">
        <v>28</v>
      </c>
      <c r="E21" s="13" t="s">
        <v>29</v>
      </c>
      <c r="F21" s="13" t="s">
        <v>30</v>
      </c>
      <c r="G21" s="13" t="s">
        <v>31</v>
      </c>
      <c r="H21" s="13" t="s">
        <v>32</v>
      </c>
      <c r="I21" s="13" t="s">
        <v>33</v>
      </c>
      <c r="J21" s="13" t="s">
        <v>34</v>
      </c>
    </row>
    <row r="22" spans="1:10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</row>
    <row r="23" spans="1:10" s="21" customFormat="1" ht="23.25" customHeight="1">
      <c r="A23" s="109" t="s">
        <v>217</v>
      </c>
      <c r="B23" s="110" t="s">
        <v>218</v>
      </c>
      <c r="C23" s="17" t="s">
        <v>37</v>
      </c>
      <c r="D23" s="17" t="s">
        <v>38</v>
      </c>
      <c r="E23" s="17" t="s">
        <v>219</v>
      </c>
      <c r="F23" s="17" t="s">
        <v>220</v>
      </c>
      <c r="G23" s="111">
        <v>210</v>
      </c>
      <c r="H23" s="111"/>
      <c r="I23" s="112">
        <f>SUM(I24:I27)</f>
        <v>5328315.26</v>
      </c>
      <c r="J23" s="109"/>
    </row>
    <row r="24" spans="1:10">
      <c r="A24" s="26" t="s">
        <v>193</v>
      </c>
      <c r="B24" s="29" t="s">
        <v>38</v>
      </c>
      <c r="C24" s="23" t="s">
        <v>37</v>
      </c>
      <c r="D24" s="23" t="s">
        <v>38</v>
      </c>
      <c r="E24" s="23" t="s">
        <v>219</v>
      </c>
      <c r="F24" s="23" t="s">
        <v>221</v>
      </c>
      <c r="G24" s="14">
        <v>211</v>
      </c>
      <c r="H24" s="14"/>
      <c r="I24" s="35">
        <v>4079424.19</v>
      </c>
      <c r="J24" s="13"/>
    </row>
    <row r="25" spans="1:10">
      <c r="A25" s="26" t="s">
        <v>222</v>
      </c>
      <c r="B25" s="110" t="s">
        <v>199</v>
      </c>
      <c r="C25" s="23" t="s">
        <v>37</v>
      </c>
      <c r="D25" s="23" t="s">
        <v>38</v>
      </c>
      <c r="E25" s="23" t="s">
        <v>219</v>
      </c>
      <c r="F25" s="23" t="s">
        <v>223</v>
      </c>
      <c r="G25" s="14">
        <v>212</v>
      </c>
      <c r="H25" s="14"/>
      <c r="I25" s="68">
        <v>456.45</v>
      </c>
      <c r="J25" s="13"/>
    </row>
    <row r="26" spans="1:10">
      <c r="A26" s="26" t="s">
        <v>202</v>
      </c>
      <c r="B26" s="29" t="s">
        <v>224</v>
      </c>
      <c r="C26" s="23" t="s">
        <v>37</v>
      </c>
      <c r="D26" s="23" t="s">
        <v>38</v>
      </c>
      <c r="E26" s="23" t="s">
        <v>219</v>
      </c>
      <c r="F26" s="23" t="s">
        <v>221</v>
      </c>
      <c r="G26" s="24">
        <v>213</v>
      </c>
      <c r="H26" s="24"/>
      <c r="I26" s="35">
        <v>129282.99</v>
      </c>
      <c r="J26" s="26"/>
    </row>
    <row r="27" spans="1:10">
      <c r="A27" s="26" t="s">
        <v>202</v>
      </c>
      <c r="B27" s="110" t="s">
        <v>225</v>
      </c>
      <c r="C27" s="23" t="s">
        <v>37</v>
      </c>
      <c r="D27" s="23" t="s">
        <v>38</v>
      </c>
      <c r="E27" s="23" t="s">
        <v>219</v>
      </c>
      <c r="F27" s="23" t="s">
        <v>223</v>
      </c>
      <c r="G27" s="24">
        <v>213</v>
      </c>
      <c r="H27" s="24"/>
      <c r="I27" s="113">
        <v>1119151.6299999999</v>
      </c>
      <c r="J27" s="26"/>
    </row>
    <row r="28" spans="1:10" s="21" customFormat="1" ht="14.25" customHeight="1">
      <c r="A28" s="20" t="s">
        <v>49</v>
      </c>
      <c r="B28" s="29" t="s">
        <v>226</v>
      </c>
      <c r="C28" s="17" t="s">
        <v>37</v>
      </c>
      <c r="D28" s="17" t="s">
        <v>38</v>
      </c>
      <c r="E28" s="17" t="s">
        <v>219</v>
      </c>
      <c r="F28" s="17" t="s">
        <v>40</v>
      </c>
      <c r="G28" s="18">
        <v>220</v>
      </c>
      <c r="H28" s="18"/>
      <c r="I28" s="114">
        <f>SUM(I29:I32)</f>
        <v>29384</v>
      </c>
      <c r="J28" s="20"/>
    </row>
    <row r="29" spans="1:10">
      <c r="A29" s="26" t="s">
        <v>52</v>
      </c>
      <c r="B29" s="110" t="s">
        <v>37</v>
      </c>
      <c r="C29" s="23" t="s">
        <v>37</v>
      </c>
      <c r="D29" s="23" t="s">
        <v>38</v>
      </c>
      <c r="E29" s="23" t="s">
        <v>219</v>
      </c>
      <c r="F29" s="23" t="s">
        <v>43</v>
      </c>
      <c r="G29" s="24">
        <v>221</v>
      </c>
      <c r="H29" s="24"/>
      <c r="I29" s="113">
        <v>29146</v>
      </c>
      <c r="J29" s="26"/>
    </row>
    <row r="30" spans="1:10">
      <c r="A30" s="26" t="s">
        <v>73</v>
      </c>
      <c r="B30" s="29" t="s">
        <v>227</v>
      </c>
      <c r="C30" s="23" t="s">
        <v>37</v>
      </c>
      <c r="D30" s="23" t="s">
        <v>38</v>
      </c>
      <c r="E30" s="23" t="s">
        <v>219</v>
      </c>
      <c r="F30" s="23" t="s">
        <v>46</v>
      </c>
      <c r="G30" s="24">
        <v>225</v>
      </c>
      <c r="H30" s="24"/>
      <c r="I30" s="113">
        <v>0</v>
      </c>
      <c r="J30" s="26"/>
    </row>
    <row r="31" spans="1:10">
      <c r="A31" s="27" t="s">
        <v>44</v>
      </c>
      <c r="B31" s="110" t="s">
        <v>228</v>
      </c>
      <c r="C31" s="23" t="s">
        <v>37</v>
      </c>
      <c r="D31" s="23" t="s">
        <v>38</v>
      </c>
      <c r="E31" s="23" t="s">
        <v>219</v>
      </c>
      <c r="F31" s="23" t="s">
        <v>43</v>
      </c>
      <c r="G31" s="24">
        <v>226</v>
      </c>
      <c r="H31" s="24"/>
      <c r="I31" s="113">
        <v>0</v>
      </c>
      <c r="J31" s="26"/>
    </row>
    <row r="32" spans="1:10">
      <c r="A32" s="27" t="s">
        <v>229</v>
      </c>
      <c r="B32" s="29" t="s">
        <v>60</v>
      </c>
      <c r="C32" s="23" t="s">
        <v>37</v>
      </c>
      <c r="D32" s="23" t="s">
        <v>38</v>
      </c>
      <c r="E32" s="23" t="s">
        <v>219</v>
      </c>
      <c r="F32" s="23" t="s">
        <v>46</v>
      </c>
      <c r="G32" s="24">
        <v>290</v>
      </c>
      <c r="H32" s="24"/>
      <c r="I32" s="113">
        <v>238</v>
      </c>
      <c r="J32" s="26"/>
    </row>
    <row r="33" spans="1:11" s="21" customFormat="1">
      <c r="A33" s="115" t="s">
        <v>76</v>
      </c>
      <c r="B33" s="110" t="s">
        <v>63</v>
      </c>
      <c r="C33" s="17" t="s">
        <v>37</v>
      </c>
      <c r="D33" s="17" t="s">
        <v>38</v>
      </c>
      <c r="E33" s="17" t="s">
        <v>219</v>
      </c>
      <c r="F33" s="17" t="s">
        <v>40</v>
      </c>
      <c r="G33" s="18">
        <v>300</v>
      </c>
      <c r="H33" s="18"/>
      <c r="I33" s="114">
        <f>SUM(I34:I35)</f>
        <v>56961</v>
      </c>
      <c r="J33" s="20"/>
    </row>
    <row r="34" spans="1:11" ht="12" customHeight="1">
      <c r="A34" s="22" t="s">
        <v>41</v>
      </c>
      <c r="B34" s="29" t="s">
        <v>66</v>
      </c>
      <c r="C34" s="23" t="s">
        <v>37</v>
      </c>
      <c r="D34" s="23" t="s">
        <v>38</v>
      </c>
      <c r="E34" s="23" t="s">
        <v>219</v>
      </c>
      <c r="F34" s="23" t="s">
        <v>46</v>
      </c>
      <c r="G34" s="24">
        <v>310</v>
      </c>
      <c r="H34" s="24"/>
      <c r="I34" s="113">
        <v>40049</v>
      </c>
      <c r="J34" s="26"/>
    </row>
    <row r="35" spans="1:11" ht="12" customHeight="1">
      <c r="A35" s="22" t="s">
        <v>47</v>
      </c>
      <c r="B35" s="110" t="s">
        <v>69</v>
      </c>
      <c r="C35" s="23" t="s">
        <v>37</v>
      </c>
      <c r="D35" s="23" t="s">
        <v>38</v>
      </c>
      <c r="E35" s="23" t="s">
        <v>219</v>
      </c>
      <c r="F35" s="23" t="s">
        <v>46</v>
      </c>
      <c r="G35" s="24">
        <v>340</v>
      </c>
      <c r="H35" s="24"/>
      <c r="I35" s="113">
        <v>16912</v>
      </c>
      <c r="J35" s="26"/>
    </row>
    <row r="36" spans="1:11" s="21" customFormat="1" ht="23.25" customHeight="1">
      <c r="A36" s="116" t="s">
        <v>213</v>
      </c>
      <c r="B36" s="29" t="s">
        <v>72</v>
      </c>
      <c r="C36" s="17" t="s">
        <v>37</v>
      </c>
      <c r="D36" s="17" t="s">
        <v>38</v>
      </c>
      <c r="E36" s="17" t="s">
        <v>230</v>
      </c>
      <c r="F36" s="17"/>
      <c r="G36" s="18"/>
      <c r="H36" s="18"/>
      <c r="I36" s="114">
        <f>I37</f>
        <v>156060</v>
      </c>
      <c r="J36" s="20"/>
    </row>
    <row r="37" spans="1:11" ht="14.25" customHeight="1">
      <c r="A37" s="27" t="s">
        <v>231</v>
      </c>
      <c r="B37" s="110" t="s">
        <v>74</v>
      </c>
      <c r="C37" s="23" t="s">
        <v>37</v>
      </c>
      <c r="D37" s="23" t="s">
        <v>38</v>
      </c>
      <c r="E37" s="23" t="s">
        <v>230</v>
      </c>
      <c r="F37" s="23" t="s">
        <v>40</v>
      </c>
      <c r="G37" s="24">
        <v>300</v>
      </c>
      <c r="H37" s="24"/>
      <c r="I37" s="114">
        <f>I38</f>
        <v>156060</v>
      </c>
      <c r="J37" s="26"/>
    </row>
    <row r="38" spans="1:11" ht="14.25" customHeight="1">
      <c r="A38" s="22" t="s">
        <v>47</v>
      </c>
      <c r="B38" s="29" t="s">
        <v>75</v>
      </c>
      <c r="C38" s="23" t="s">
        <v>37</v>
      </c>
      <c r="D38" s="23" t="s">
        <v>38</v>
      </c>
      <c r="E38" s="23" t="s">
        <v>230</v>
      </c>
      <c r="F38" s="24">
        <v>244</v>
      </c>
      <c r="G38" s="117">
        <v>340</v>
      </c>
      <c r="H38" s="118"/>
      <c r="I38" s="119">
        <v>156060</v>
      </c>
      <c r="J38" s="118"/>
    </row>
    <row r="39" spans="1:11" s="21" customFormat="1" ht="23.25" customHeight="1">
      <c r="A39" s="116" t="s">
        <v>232</v>
      </c>
      <c r="B39" s="110" t="s">
        <v>77</v>
      </c>
      <c r="C39" s="17" t="s">
        <v>37</v>
      </c>
      <c r="D39" s="17" t="s">
        <v>38</v>
      </c>
      <c r="E39" s="17" t="s">
        <v>233</v>
      </c>
      <c r="F39" s="17"/>
      <c r="G39" s="18"/>
      <c r="H39" s="18"/>
      <c r="I39" s="114">
        <f>I40+I41+I42</f>
        <v>12000</v>
      </c>
      <c r="J39" s="20"/>
    </row>
    <row r="40" spans="1:11" ht="14.25" customHeight="1">
      <c r="A40" s="27" t="s">
        <v>231</v>
      </c>
      <c r="B40" s="29" t="s">
        <v>78</v>
      </c>
      <c r="C40" s="23" t="s">
        <v>37</v>
      </c>
      <c r="D40" s="23" t="s">
        <v>38</v>
      </c>
      <c r="E40" s="23" t="s">
        <v>233</v>
      </c>
      <c r="F40" s="23" t="s">
        <v>221</v>
      </c>
      <c r="G40" s="24">
        <v>211</v>
      </c>
      <c r="H40" s="24"/>
      <c r="I40" s="113">
        <v>9200</v>
      </c>
      <c r="J40" s="26"/>
    </row>
    <row r="41" spans="1:11" ht="14.25" customHeight="1">
      <c r="A41" s="22" t="s">
        <v>47</v>
      </c>
      <c r="B41" s="110" t="s">
        <v>79</v>
      </c>
      <c r="C41" s="23" t="s">
        <v>37</v>
      </c>
      <c r="D41" s="23" t="s">
        <v>38</v>
      </c>
      <c r="E41" s="23" t="s">
        <v>233</v>
      </c>
      <c r="F41" s="24">
        <v>111</v>
      </c>
      <c r="G41" s="117">
        <v>213</v>
      </c>
      <c r="H41" s="118"/>
      <c r="I41" s="119">
        <v>300</v>
      </c>
      <c r="J41" s="118"/>
    </row>
    <row r="42" spans="1:11" ht="14.25" customHeight="1">
      <c r="A42" s="22" t="s">
        <v>47</v>
      </c>
      <c r="B42" s="29" t="s">
        <v>81</v>
      </c>
      <c r="C42" s="23" t="s">
        <v>37</v>
      </c>
      <c r="D42" s="23" t="s">
        <v>38</v>
      </c>
      <c r="E42" s="23" t="s">
        <v>233</v>
      </c>
      <c r="F42" s="24">
        <v>112</v>
      </c>
      <c r="G42" s="117">
        <v>213</v>
      </c>
      <c r="H42" s="118"/>
      <c r="I42" s="119">
        <v>2500</v>
      </c>
      <c r="J42" s="118"/>
    </row>
    <row r="43" spans="1:11" s="21" customFormat="1" ht="24" customHeight="1">
      <c r="A43" s="30" t="s">
        <v>234</v>
      </c>
      <c r="B43" s="110" t="s">
        <v>85</v>
      </c>
      <c r="C43" s="17" t="s">
        <v>37</v>
      </c>
      <c r="D43" s="17" t="s">
        <v>37</v>
      </c>
      <c r="E43" s="17" t="s">
        <v>235</v>
      </c>
      <c r="F43" s="17"/>
      <c r="G43" s="18"/>
      <c r="H43" s="18"/>
      <c r="I43" s="114">
        <f>I44</f>
        <v>39465</v>
      </c>
      <c r="J43" s="20"/>
    </row>
    <row r="44" spans="1:11" ht="13.5" customHeight="1">
      <c r="A44" s="27" t="s">
        <v>231</v>
      </c>
      <c r="B44" s="29" t="s">
        <v>88</v>
      </c>
      <c r="C44" s="23" t="s">
        <v>37</v>
      </c>
      <c r="D44" s="23" t="s">
        <v>37</v>
      </c>
      <c r="E44" s="23" t="s">
        <v>235</v>
      </c>
      <c r="F44" s="23" t="s">
        <v>40</v>
      </c>
      <c r="G44" s="24">
        <v>300</v>
      </c>
      <c r="H44" s="24"/>
      <c r="I44" s="114">
        <f>I45</f>
        <v>39465</v>
      </c>
      <c r="J44" s="26"/>
    </row>
    <row r="45" spans="1:11" ht="13.5" customHeight="1">
      <c r="A45" s="22" t="s">
        <v>47</v>
      </c>
      <c r="B45" s="110" t="s">
        <v>91</v>
      </c>
      <c r="C45" s="23" t="s">
        <v>37</v>
      </c>
      <c r="D45" s="23" t="s">
        <v>37</v>
      </c>
      <c r="E45" s="23" t="s">
        <v>235</v>
      </c>
      <c r="F45" s="23" t="s">
        <v>46</v>
      </c>
      <c r="G45" s="24">
        <v>340</v>
      </c>
      <c r="H45" s="24"/>
      <c r="I45" s="113">
        <v>39465</v>
      </c>
      <c r="J45" s="26"/>
    </row>
    <row r="46" spans="1:11" ht="12.75" customHeight="1">
      <c r="A46" s="33" t="s">
        <v>103</v>
      </c>
      <c r="B46" s="24"/>
      <c r="C46" s="24"/>
      <c r="D46" s="24"/>
      <c r="E46" s="24"/>
      <c r="F46" s="24"/>
      <c r="G46" s="24"/>
      <c r="H46" s="24"/>
      <c r="I46" s="120">
        <f>I23+I28+I33+I37+I44+I39</f>
        <v>5622185.2599999998</v>
      </c>
      <c r="J46" s="35"/>
      <c r="K46" s="2"/>
    </row>
    <row r="47" spans="1:11">
      <c r="A47" s="121"/>
      <c r="B47" s="122"/>
      <c r="C47" s="37"/>
      <c r="D47" s="37"/>
      <c r="E47" s="37"/>
      <c r="F47" s="37"/>
      <c r="G47" s="37"/>
      <c r="H47" s="37"/>
      <c r="I47" s="72"/>
      <c r="J47" s="71"/>
    </row>
    <row r="48" spans="1:11" ht="25.5" customHeight="1">
      <c r="A48" s="123" t="s">
        <v>1</v>
      </c>
      <c r="B48" s="54"/>
      <c r="C48" s="42"/>
      <c r="D48" s="42"/>
      <c r="E48" s="42"/>
      <c r="F48" s="188" t="s">
        <v>104</v>
      </c>
      <c r="G48" s="188"/>
      <c r="H48" s="188"/>
      <c r="I48" s="42"/>
      <c r="J48" s="42"/>
    </row>
    <row r="49" spans="1:10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>
      <c r="A50" s="42" t="s">
        <v>105</v>
      </c>
      <c r="B50" s="42"/>
      <c r="C50" s="42"/>
      <c r="D50" s="42"/>
      <c r="E50" s="42"/>
      <c r="F50" s="42" t="s">
        <v>106</v>
      </c>
      <c r="G50" s="42"/>
      <c r="H50" s="42"/>
      <c r="I50" s="42"/>
      <c r="J50" s="42"/>
    </row>
    <row r="51" spans="1:10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>
      <c r="A52" s="42" t="s">
        <v>107</v>
      </c>
      <c r="B52" s="42"/>
      <c r="C52" s="42"/>
      <c r="D52" s="42"/>
      <c r="E52" s="42"/>
      <c r="F52" s="42" t="s">
        <v>108</v>
      </c>
      <c r="G52" s="42"/>
      <c r="H52" s="42"/>
      <c r="I52" s="42" t="s">
        <v>109</v>
      </c>
      <c r="J52" s="42"/>
    </row>
  </sheetData>
  <mergeCells count="25">
    <mergeCell ref="A20:A21"/>
    <mergeCell ref="B20:B21"/>
    <mergeCell ref="C20:H20"/>
    <mergeCell ref="I20:J20"/>
    <mergeCell ref="F48:H48"/>
    <mergeCell ref="B15:G15"/>
    <mergeCell ref="H15:I15"/>
    <mergeCell ref="H16:I16"/>
    <mergeCell ref="B17:G17"/>
    <mergeCell ref="H17:I18"/>
    <mergeCell ref="H19:I19"/>
    <mergeCell ref="J17:J18"/>
    <mergeCell ref="B11:G11"/>
    <mergeCell ref="H11:I11"/>
    <mergeCell ref="J11:J12"/>
    <mergeCell ref="B13:G13"/>
    <mergeCell ref="H13:I13"/>
    <mergeCell ref="J13:J14"/>
    <mergeCell ref="A10:F10"/>
    <mergeCell ref="H10:I10"/>
    <mergeCell ref="F2:J3"/>
    <mergeCell ref="H7:I7"/>
    <mergeCell ref="H8:I9"/>
    <mergeCell ref="J8:J9"/>
    <mergeCell ref="A9:G9"/>
  </mergeCells>
  <pageMargins left="0.39370078740157483" right="0" top="0.39370078740157483" bottom="0" header="0" footer="0"/>
  <pageSetup paperSize="9" scale="9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64"/>
  <sheetViews>
    <sheetView topLeftCell="A28" workbookViewId="0">
      <selection activeCell="I28" sqref="I28"/>
    </sheetView>
  </sheetViews>
  <sheetFormatPr defaultRowHeight="12.75"/>
  <cols>
    <col min="1" max="1" width="38.7109375" style="3" customWidth="1"/>
    <col min="2" max="2" width="6.28515625" style="3" customWidth="1"/>
    <col min="3" max="3" width="7" style="3" customWidth="1"/>
    <col min="4" max="4" width="6.7109375" style="3" customWidth="1"/>
    <col min="5" max="5" width="8" style="3" customWidth="1"/>
    <col min="6" max="6" width="6.28515625" style="3" customWidth="1"/>
    <col min="7" max="7" width="7.28515625" style="3" customWidth="1"/>
    <col min="8" max="8" width="6.5703125" style="3" customWidth="1"/>
    <col min="9" max="9" width="8.5703125" style="3" customWidth="1"/>
    <col min="10" max="256" width="9.140625" style="3"/>
    <col min="257" max="257" width="38.7109375" style="3" customWidth="1"/>
    <col min="258" max="258" width="6.28515625" style="3" customWidth="1"/>
    <col min="259" max="259" width="7" style="3" customWidth="1"/>
    <col min="260" max="260" width="6.7109375" style="3" customWidth="1"/>
    <col min="261" max="261" width="8" style="3" customWidth="1"/>
    <col min="262" max="262" width="6.28515625" style="3" customWidth="1"/>
    <col min="263" max="263" width="7.28515625" style="3" customWidth="1"/>
    <col min="264" max="264" width="6.5703125" style="3" customWidth="1"/>
    <col min="265" max="265" width="8.5703125" style="3" customWidth="1"/>
    <col min="266" max="512" width="9.140625" style="3"/>
    <col min="513" max="513" width="38.7109375" style="3" customWidth="1"/>
    <col min="514" max="514" width="6.28515625" style="3" customWidth="1"/>
    <col min="515" max="515" width="7" style="3" customWidth="1"/>
    <col min="516" max="516" width="6.7109375" style="3" customWidth="1"/>
    <col min="517" max="517" width="8" style="3" customWidth="1"/>
    <col min="518" max="518" width="6.28515625" style="3" customWidth="1"/>
    <col min="519" max="519" width="7.28515625" style="3" customWidth="1"/>
    <col min="520" max="520" width="6.5703125" style="3" customWidth="1"/>
    <col min="521" max="521" width="8.5703125" style="3" customWidth="1"/>
    <col min="522" max="768" width="9.140625" style="3"/>
    <col min="769" max="769" width="38.7109375" style="3" customWidth="1"/>
    <col min="770" max="770" width="6.28515625" style="3" customWidth="1"/>
    <col min="771" max="771" width="7" style="3" customWidth="1"/>
    <col min="772" max="772" width="6.7109375" style="3" customWidth="1"/>
    <col min="773" max="773" width="8" style="3" customWidth="1"/>
    <col min="774" max="774" width="6.28515625" style="3" customWidth="1"/>
    <col min="775" max="775" width="7.28515625" style="3" customWidth="1"/>
    <col min="776" max="776" width="6.5703125" style="3" customWidth="1"/>
    <col min="777" max="777" width="8.5703125" style="3" customWidth="1"/>
    <col min="778" max="1024" width="9.140625" style="3"/>
    <col min="1025" max="1025" width="38.7109375" style="3" customWidth="1"/>
    <col min="1026" max="1026" width="6.28515625" style="3" customWidth="1"/>
    <col min="1027" max="1027" width="7" style="3" customWidth="1"/>
    <col min="1028" max="1028" width="6.7109375" style="3" customWidth="1"/>
    <col min="1029" max="1029" width="8" style="3" customWidth="1"/>
    <col min="1030" max="1030" width="6.28515625" style="3" customWidth="1"/>
    <col min="1031" max="1031" width="7.28515625" style="3" customWidth="1"/>
    <col min="1032" max="1032" width="6.5703125" style="3" customWidth="1"/>
    <col min="1033" max="1033" width="8.5703125" style="3" customWidth="1"/>
    <col min="1034" max="1280" width="9.140625" style="3"/>
    <col min="1281" max="1281" width="38.7109375" style="3" customWidth="1"/>
    <col min="1282" max="1282" width="6.28515625" style="3" customWidth="1"/>
    <col min="1283" max="1283" width="7" style="3" customWidth="1"/>
    <col min="1284" max="1284" width="6.7109375" style="3" customWidth="1"/>
    <col min="1285" max="1285" width="8" style="3" customWidth="1"/>
    <col min="1286" max="1286" width="6.28515625" style="3" customWidth="1"/>
    <col min="1287" max="1287" width="7.28515625" style="3" customWidth="1"/>
    <col min="1288" max="1288" width="6.5703125" style="3" customWidth="1"/>
    <col min="1289" max="1289" width="8.5703125" style="3" customWidth="1"/>
    <col min="1290" max="1536" width="9.140625" style="3"/>
    <col min="1537" max="1537" width="38.7109375" style="3" customWidth="1"/>
    <col min="1538" max="1538" width="6.28515625" style="3" customWidth="1"/>
    <col min="1539" max="1539" width="7" style="3" customWidth="1"/>
    <col min="1540" max="1540" width="6.7109375" style="3" customWidth="1"/>
    <col min="1541" max="1541" width="8" style="3" customWidth="1"/>
    <col min="1542" max="1542" width="6.28515625" style="3" customWidth="1"/>
    <col min="1543" max="1543" width="7.28515625" style="3" customWidth="1"/>
    <col min="1544" max="1544" width="6.5703125" style="3" customWidth="1"/>
    <col min="1545" max="1545" width="8.5703125" style="3" customWidth="1"/>
    <col min="1546" max="1792" width="9.140625" style="3"/>
    <col min="1793" max="1793" width="38.7109375" style="3" customWidth="1"/>
    <col min="1794" max="1794" width="6.28515625" style="3" customWidth="1"/>
    <col min="1795" max="1795" width="7" style="3" customWidth="1"/>
    <col min="1796" max="1796" width="6.7109375" style="3" customWidth="1"/>
    <col min="1797" max="1797" width="8" style="3" customWidth="1"/>
    <col min="1798" max="1798" width="6.28515625" style="3" customWidth="1"/>
    <col min="1799" max="1799" width="7.28515625" style="3" customWidth="1"/>
    <col min="1800" max="1800" width="6.5703125" style="3" customWidth="1"/>
    <col min="1801" max="1801" width="8.5703125" style="3" customWidth="1"/>
    <col min="1802" max="2048" width="9.140625" style="3"/>
    <col min="2049" max="2049" width="38.7109375" style="3" customWidth="1"/>
    <col min="2050" max="2050" width="6.28515625" style="3" customWidth="1"/>
    <col min="2051" max="2051" width="7" style="3" customWidth="1"/>
    <col min="2052" max="2052" width="6.7109375" style="3" customWidth="1"/>
    <col min="2053" max="2053" width="8" style="3" customWidth="1"/>
    <col min="2054" max="2054" width="6.28515625" style="3" customWidth="1"/>
    <col min="2055" max="2055" width="7.28515625" style="3" customWidth="1"/>
    <col min="2056" max="2056" width="6.5703125" style="3" customWidth="1"/>
    <col min="2057" max="2057" width="8.5703125" style="3" customWidth="1"/>
    <col min="2058" max="2304" width="9.140625" style="3"/>
    <col min="2305" max="2305" width="38.7109375" style="3" customWidth="1"/>
    <col min="2306" max="2306" width="6.28515625" style="3" customWidth="1"/>
    <col min="2307" max="2307" width="7" style="3" customWidth="1"/>
    <col min="2308" max="2308" width="6.7109375" style="3" customWidth="1"/>
    <col min="2309" max="2309" width="8" style="3" customWidth="1"/>
    <col min="2310" max="2310" width="6.28515625" style="3" customWidth="1"/>
    <col min="2311" max="2311" width="7.28515625" style="3" customWidth="1"/>
    <col min="2312" max="2312" width="6.5703125" style="3" customWidth="1"/>
    <col min="2313" max="2313" width="8.5703125" style="3" customWidth="1"/>
    <col min="2314" max="2560" width="9.140625" style="3"/>
    <col min="2561" max="2561" width="38.7109375" style="3" customWidth="1"/>
    <col min="2562" max="2562" width="6.28515625" style="3" customWidth="1"/>
    <col min="2563" max="2563" width="7" style="3" customWidth="1"/>
    <col min="2564" max="2564" width="6.7109375" style="3" customWidth="1"/>
    <col min="2565" max="2565" width="8" style="3" customWidth="1"/>
    <col min="2566" max="2566" width="6.28515625" style="3" customWidth="1"/>
    <col min="2567" max="2567" width="7.28515625" style="3" customWidth="1"/>
    <col min="2568" max="2568" width="6.5703125" style="3" customWidth="1"/>
    <col min="2569" max="2569" width="8.5703125" style="3" customWidth="1"/>
    <col min="2570" max="2816" width="9.140625" style="3"/>
    <col min="2817" max="2817" width="38.7109375" style="3" customWidth="1"/>
    <col min="2818" max="2818" width="6.28515625" style="3" customWidth="1"/>
    <col min="2819" max="2819" width="7" style="3" customWidth="1"/>
    <col min="2820" max="2820" width="6.7109375" style="3" customWidth="1"/>
    <col min="2821" max="2821" width="8" style="3" customWidth="1"/>
    <col min="2822" max="2822" width="6.28515625" style="3" customWidth="1"/>
    <col min="2823" max="2823" width="7.28515625" style="3" customWidth="1"/>
    <col min="2824" max="2824" width="6.5703125" style="3" customWidth="1"/>
    <col min="2825" max="2825" width="8.5703125" style="3" customWidth="1"/>
    <col min="2826" max="3072" width="9.140625" style="3"/>
    <col min="3073" max="3073" width="38.7109375" style="3" customWidth="1"/>
    <col min="3074" max="3074" width="6.28515625" style="3" customWidth="1"/>
    <col min="3075" max="3075" width="7" style="3" customWidth="1"/>
    <col min="3076" max="3076" width="6.7109375" style="3" customWidth="1"/>
    <col min="3077" max="3077" width="8" style="3" customWidth="1"/>
    <col min="3078" max="3078" width="6.28515625" style="3" customWidth="1"/>
    <col min="3079" max="3079" width="7.28515625" style="3" customWidth="1"/>
    <col min="3080" max="3080" width="6.5703125" style="3" customWidth="1"/>
    <col min="3081" max="3081" width="8.5703125" style="3" customWidth="1"/>
    <col min="3082" max="3328" width="9.140625" style="3"/>
    <col min="3329" max="3329" width="38.7109375" style="3" customWidth="1"/>
    <col min="3330" max="3330" width="6.28515625" style="3" customWidth="1"/>
    <col min="3331" max="3331" width="7" style="3" customWidth="1"/>
    <col min="3332" max="3332" width="6.7109375" style="3" customWidth="1"/>
    <col min="3333" max="3333" width="8" style="3" customWidth="1"/>
    <col min="3334" max="3334" width="6.28515625" style="3" customWidth="1"/>
    <col min="3335" max="3335" width="7.28515625" style="3" customWidth="1"/>
    <col min="3336" max="3336" width="6.5703125" style="3" customWidth="1"/>
    <col min="3337" max="3337" width="8.5703125" style="3" customWidth="1"/>
    <col min="3338" max="3584" width="9.140625" style="3"/>
    <col min="3585" max="3585" width="38.7109375" style="3" customWidth="1"/>
    <col min="3586" max="3586" width="6.28515625" style="3" customWidth="1"/>
    <col min="3587" max="3587" width="7" style="3" customWidth="1"/>
    <col min="3588" max="3588" width="6.7109375" style="3" customWidth="1"/>
    <col min="3589" max="3589" width="8" style="3" customWidth="1"/>
    <col min="3590" max="3590" width="6.28515625" style="3" customWidth="1"/>
    <col min="3591" max="3591" width="7.28515625" style="3" customWidth="1"/>
    <col min="3592" max="3592" width="6.5703125" style="3" customWidth="1"/>
    <col min="3593" max="3593" width="8.5703125" style="3" customWidth="1"/>
    <col min="3594" max="3840" width="9.140625" style="3"/>
    <col min="3841" max="3841" width="38.7109375" style="3" customWidth="1"/>
    <col min="3842" max="3842" width="6.28515625" style="3" customWidth="1"/>
    <col min="3843" max="3843" width="7" style="3" customWidth="1"/>
    <col min="3844" max="3844" width="6.7109375" style="3" customWidth="1"/>
    <col min="3845" max="3845" width="8" style="3" customWidth="1"/>
    <col min="3846" max="3846" width="6.28515625" style="3" customWidth="1"/>
    <col min="3847" max="3847" width="7.28515625" style="3" customWidth="1"/>
    <col min="3848" max="3848" width="6.5703125" style="3" customWidth="1"/>
    <col min="3849" max="3849" width="8.5703125" style="3" customWidth="1"/>
    <col min="3850" max="4096" width="9.140625" style="3"/>
    <col min="4097" max="4097" width="38.7109375" style="3" customWidth="1"/>
    <col min="4098" max="4098" width="6.28515625" style="3" customWidth="1"/>
    <col min="4099" max="4099" width="7" style="3" customWidth="1"/>
    <col min="4100" max="4100" width="6.7109375" style="3" customWidth="1"/>
    <col min="4101" max="4101" width="8" style="3" customWidth="1"/>
    <col min="4102" max="4102" width="6.28515625" style="3" customWidth="1"/>
    <col min="4103" max="4103" width="7.28515625" style="3" customWidth="1"/>
    <col min="4104" max="4104" width="6.5703125" style="3" customWidth="1"/>
    <col min="4105" max="4105" width="8.5703125" style="3" customWidth="1"/>
    <col min="4106" max="4352" width="9.140625" style="3"/>
    <col min="4353" max="4353" width="38.7109375" style="3" customWidth="1"/>
    <col min="4354" max="4354" width="6.28515625" style="3" customWidth="1"/>
    <col min="4355" max="4355" width="7" style="3" customWidth="1"/>
    <col min="4356" max="4356" width="6.7109375" style="3" customWidth="1"/>
    <col min="4357" max="4357" width="8" style="3" customWidth="1"/>
    <col min="4358" max="4358" width="6.28515625" style="3" customWidth="1"/>
    <col min="4359" max="4359" width="7.28515625" style="3" customWidth="1"/>
    <col min="4360" max="4360" width="6.5703125" style="3" customWidth="1"/>
    <col min="4361" max="4361" width="8.5703125" style="3" customWidth="1"/>
    <col min="4362" max="4608" width="9.140625" style="3"/>
    <col min="4609" max="4609" width="38.7109375" style="3" customWidth="1"/>
    <col min="4610" max="4610" width="6.28515625" style="3" customWidth="1"/>
    <col min="4611" max="4611" width="7" style="3" customWidth="1"/>
    <col min="4612" max="4612" width="6.7109375" style="3" customWidth="1"/>
    <col min="4613" max="4613" width="8" style="3" customWidth="1"/>
    <col min="4614" max="4614" width="6.28515625" style="3" customWidth="1"/>
    <col min="4615" max="4615" width="7.28515625" style="3" customWidth="1"/>
    <col min="4616" max="4616" width="6.5703125" style="3" customWidth="1"/>
    <col min="4617" max="4617" width="8.5703125" style="3" customWidth="1"/>
    <col min="4618" max="4864" width="9.140625" style="3"/>
    <col min="4865" max="4865" width="38.7109375" style="3" customWidth="1"/>
    <col min="4866" max="4866" width="6.28515625" style="3" customWidth="1"/>
    <col min="4867" max="4867" width="7" style="3" customWidth="1"/>
    <col min="4868" max="4868" width="6.7109375" style="3" customWidth="1"/>
    <col min="4869" max="4869" width="8" style="3" customWidth="1"/>
    <col min="4870" max="4870" width="6.28515625" style="3" customWidth="1"/>
    <col min="4871" max="4871" width="7.28515625" style="3" customWidth="1"/>
    <col min="4872" max="4872" width="6.5703125" style="3" customWidth="1"/>
    <col min="4873" max="4873" width="8.5703125" style="3" customWidth="1"/>
    <col min="4874" max="5120" width="9.140625" style="3"/>
    <col min="5121" max="5121" width="38.7109375" style="3" customWidth="1"/>
    <col min="5122" max="5122" width="6.28515625" style="3" customWidth="1"/>
    <col min="5123" max="5123" width="7" style="3" customWidth="1"/>
    <col min="5124" max="5124" width="6.7109375" style="3" customWidth="1"/>
    <col min="5125" max="5125" width="8" style="3" customWidth="1"/>
    <col min="5126" max="5126" width="6.28515625" style="3" customWidth="1"/>
    <col min="5127" max="5127" width="7.28515625" style="3" customWidth="1"/>
    <col min="5128" max="5128" width="6.5703125" style="3" customWidth="1"/>
    <col min="5129" max="5129" width="8.5703125" style="3" customWidth="1"/>
    <col min="5130" max="5376" width="9.140625" style="3"/>
    <col min="5377" max="5377" width="38.7109375" style="3" customWidth="1"/>
    <col min="5378" max="5378" width="6.28515625" style="3" customWidth="1"/>
    <col min="5379" max="5379" width="7" style="3" customWidth="1"/>
    <col min="5380" max="5380" width="6.7109375" style="3" customWidth="1"/>
    <col min="5381" max="5381" width="8" style="3" customWidth="1"/>
    <col min="5382" max="5382" width="6.28515625" style="3" customWidth="1"/>
    <col min="5383" max="5383" width="7.28515625" style="3" customWidth="1"/>
    <col min="5384" max="5384" width="6.5703125" style="3" customWidth="1"/>
    <col min="5385" max="5385" width="8.5703125" style="3" customWidth="1"/>
    <col min="5386" max="5632" width="9.140625" style="3"/>
    <col min="5633" max="5633" width="38.7109375" style="3" customWidth="1"/>
    <col min="5634" max="5634" width="6.28515625" style="3" customWidth="1"/>
    <col min="5635" max="5635" width="7" style="3" customWidth="1"/>
    <col min="5636" max="5636" width="6.7109375" style="3" customWidth="1"/>
    <col min="5637" max="5637" width="8" style="3" customWidth="1"/>
    <col min="5638" max="5638" width="6.28515625" style="3" customWidth="1"/>
    <col min="5639" max="5639" width="7.28515625" style="3" customWidth="1"/>
    <col min="5640" max="5640" width="6.5703125" style="3" customWidth="1"/>
    <col min="5641" max="5641" width="8.5703125" style="3" customWidth="1"/>
    <col min="5642" max="5888" width="9.140625" style="3"/>
    <col min="5889" max="5889" width="38.7109375" style="3" customWidth="1"/>
    <col min="5890" max="5890" width="6.28515625" style="3" customWidth="1"/>
    <col min="5891" max="5891" width="7" style="3" customWidth="1"/>
    <col min="5892" max="5892" width="6.7109375" style="3" customWidth="1"/>
    <col min="5893" max="5893" width="8" style="3" customWidth="1"/>
    <col min="5894" max="5894" width="6.28515625" style="3" customWidth="1"/>
    <col min="5895" max="5895" width="7.28515625" style="3" customWidth="1"/>
    <col min="5896" max="5896" width="6.5703125" style="3" customWidth="1"/>
    <col min="5897" max="5897" width="8.5703125" style="3" customWidth="1"/>
    <col min="5898" max="6144" width="9.140625" style="3"/>
    <col min="6145" max="6145" width="38.7109375" style="3" customWidth="1"/>
    <col min="6146" max="6146" width="6.28515625" style="3" customWidth="1"/>
    <col min="6147" max="6147" width="7" style="3" customWidth="1"/>
    <col min="6148" max="6148" width="6.7109375" style="3" customWidth="1"/>
    <col min="6149" max="6149" width="8" style="3" customWidth="1"/>
    <col min="6150" max="6150" width="6.28515625" style="3" customWidth="1"/>
    <col min="6151" max="6151" width="7.28515625" style="3" customWidth="1"/>
    <col min="6152" max="6152" width="6.5703125" style="3" customWidth="1"/>
    <col min="6153" max="6153" width="8.5703125" style="3" customWidth="1"/>
    <col min="6154" max="6400" width="9.140625" style="3"/>
    <col min="6401" max="6401" width="38.7109375" style="3" customWidth="1"/>
    <col min="6402" max="6402" width="6.28515625" style="3" customWidth="1"/>
    <col min="6403" max="6403" width="7" style="3" customWidth="1"/>
    <col min="6404" max="6404" width="6.7109375" style="3" customWidth="1"/>
    <col min="6405" max="6405" width="8" style="3" customWidth="1"/>
    <col min="6406" max="6406" width="6.28515625" style="3" customWidth="1"/>
    <col min="6407" max="6407" width="7.28515625" style="3" customWidth="1"/>
    <col min="6408" max="6408" width="6.5703125" style="3" customWidth="1"/>
    <col min="6409" max="6409" width="8.5703125" style="3" customWidth="1"/>
    <col min="6410" max="6656" width="9.140625" style="3"/>
    <col min="6657" max="6657" width="38.7109375" style="3" customWidth="1"/>
    <col min="6658" max="6658" width="6.28515625" style="3" customWidth="1"/>
    <col min="6659" max="6659" width="7" style="3" customWidth="1"/>
    <col min="6660" max="6660" width="6.7109375" style="3" customWidth="1"/>
    <col min="6661" max="6661" width="8" style="3" customWidth="1"/>
    <col min="6662" max="6662" width="6.28515625" style="3" customWidth="1"/>
    <col min="6663" max="6663" width="7.28515625" style="3" customWidth="1"/>
    <col min="6664" max="6664" width="6.5703125" style="3" customWidth="1"/>
    <col min="6665" max="6665" width="8.5703125" style="3" customWidth="1"/>
    <col min="6666" max="6912" width="9.140625" style="3"/>
    <col min="6913" max="6913" width="38.7109375" style="3" customWidth="1"/>
    <col min="6914" max="6914" width="6.28515625" style="3" customWidth="1"/>
    <col min="6915" max="6915" width="7" style="3" customWidth="1"/>
    <col min="6916" max="6916" width="6.7109375" style="3" customWidth="1"/>
    <col min="6917" max="6917" width="8" style="3" customWidth="1"/>
    <col min="6918" max="6918" width="6.28515625" style="3" customWidth="1"/>
    <col min="6919" max="6919" width="7.28515625" style="3" customWidth="1"/>
    <col min="6920" max="6920" width="6.5703125" style="3" customWidth="1"/>
    <col min="6921" max="6921" width="8.5703125" style="3" customWidth="1"/>
    <col min="6922" max="7168" width="9.140625" style="3"/>
    <col min="7169" max="7169" width="38.7109375" style="3" customWidth="1"/>
    <col min="7170" max="7170" width="6.28515625" style="3" customWidth="1"/>
    <col min="7171" max="7171" width="7" style="3" customWidth="1"/>
    <col min="7172" max="7172" width="6.7109375" style="3" customWidth="1"/>
    <col min="7173" max="7173" width="8" style="3" customWidth="1"/>
    <col min="7174" max="7174" width="6.28515625" style="3" customWidth="1"/>
    <col min="7175" max="7175" width="7.28515625" style="3" customWidth="1"/>
    <col min="7176" max="7176" width="6.5703125" style="3" customWidth="1"/>
    <col min="7177" max="7177" width="8.5703125" style="3" customWidth="1"/>
    <col min="7178" max="7424" width="9.140625" style="3"/>
    <col min="7425" max="7425" width="38.7109375" style="3" customWidth="1"/>
    <col min="7426" max="7426" width="6.28515625" style="3" customWidth="1"/>
    <col min="7427" max="7427" width="7" style="3" customWidth="1"/>
    <col min="7428" max="7428" width="6.7109375" style="3" customWidth="1"/>
    <col min="7429" max="7429" width="8" style="3" customWidth="1"/>
    <col min="7430" max="7430" width="6.28515625" style="3" customWidth="1"/>
    <col min="7431" max="7431" width="7.28515625" style="3" customWidth="1"/>
    <col min="7432" max="7432" width="6.5703125" style="3" customWidth="1"/>
    <col min="7433" max="7433" width="8.5703125" style="3" customWidth="1"/>
    <col min="7434" max="7680" width="9.140625" style="3"/>
    <col min="7681" max="7681" width="38.7109375" style="3" customWidth="1"/>
    <col min="7682" max="7682" width="6.28515625" style="3" customWidth="1"/>
    <col min="7683" max="7683" width="7" style="3" customWidth="1"/>
    <col min="7684" max="7684" width="6.7109375" style="3" customWidth="1"/>
    <col min="7685" max="7685" width="8" style="3" customWidth="1"/>
    <col min="7686" max="7686" width="6.28515625" style="3" customWidth="1"/>
    <col min="7687" max="7687" width="7.28515625" style="3" customWidth="1"/>
    <col min="7688" max="7688" width="6.5703125" style="3" customWidth="1"/>
    <col min="7689" max="7689" width="8.5703125" style="3" customWidth="1"/>
    <col min="7690" max="7936" width="9.140625" style="3"/>
    <col min="7937" max="7937" width="38.7109375" style="3" customWidth="1"/>
    <col min="7938" max="7938" width="6.28515625" style="3" customWidth="1"/>
    <col min="7939" max="7939" width="7" style="3" customWidth="1"/>
    <col min="7940" max="7940" width="6.7109375" style="3" customWidth="1"/>
    <col min="7941" max="7941" width="8" style="3" customWidth="1"/>
    <col min="7942" max="7942" width="6.28515625" style="3" customWidth="1"/>
    <col min="7943" max="7943" width="7.28515625" style="3" customWidth="1"/>
    <col min="7944" max="7944" width="6.5703125" style="3" customWidth="1"/>
    <col min="7945" max="7945" width="8.5703125" style="3" customWidth="1"/>
    <col min="7946" max="8192" width="9.140625" style="3"/>
    <col min="8193" max="8193" width="38.7109375" style="3" customWidth="1"/>
    <col min="8194" max="8194" width="6.28515625" style="3" customWidth="1"/>
    <col min="8195" max="8195" width="7" style="3" customWidth="1"/>
    <col min="8196" max="8196" width="6.7109375" style="3" customWidth="1"/>
    <col min="8197" max="8197" width="8" style="3" customWidth="1"/>
    <col min="8198" max="8198" width="6.28515625" style="3" customWidth="1"/>
    <col min="8199" max="8199" width="7.28515625" style="3" customWidth="1"/>
    <col min="8200" max="8200" width="6.5703125" style="3" customWidth="1"/>
    <col min="8201" max="8201" width="8.5703125" style="3" customWidth="1"/>
    <col min="8202" max="8448" width="9.140625" style="3"/>
    <col min="8449" max="8449" width="38.7109375" style="3" customWidth="1"/>
    <col min="8450" max="8450" width="6.28515625" style="3" customWidth="1"/>
    <col min="8451" max="8451" width="7" style="3" customWidth="1"/>
    <col min="8452" max="8452" width="6.7109375" style="3" customWidth="1"/>
    <col min="8453" max="8453" width="8" style="3" customWidth="1"/>
    <col min="8454" max="8454" width="6.28515625" style="3" customWidth="1"/>
    <col min="8455" max="8455" width="7.28515625" style="3" customWidth="1"/>
    <col min="8456" max="8456" width="6.5703125" style="3" customWidth="1"/>
    <col min="8457" max="8457" width="8.5703125" style="3" customWidth="1"/>
    <col min="8458" max="8704" width="9.140625" style="3"/>
    <col min="8705" max="8705" width="38.7109375" style="3" customWidth="1"/>
    <col min="8706" max="8706" width="6.28515625" style="3" customWidth="1"/>
    <col min="8707" max="8707" width="7" style="3" customWidth="1"/>
    <col min="8708" max="8708" width="6.7109375" style="3" customWidth="1"/>
    <col min="8709" max="8709" width="8" style="3" customWidth="1"/>
    <col min="8710" max="8710" width="6.28515625" style="3" customWidth="1"/>
    <col min="8711" max="8711" width="7.28515625" style="3" customWidth="1"/>
    <col min="8712" max="8712" width="6.5703125" style="3" customWidth="1"/>
    <col min="8713" max="8713" width="8.5703125" style="3" customWidth="1"/>
    <col min="8714" max="8960" width="9.140625" style="3"/>
    <col min="8961" max="8961" width="38.7109375" style="3" customWidth="1"/>
    <col min="8962" max="8962" width="6.28515625" style="3" customWidth="1"/>
    <col min="8963" max="8963" width="7" style="3" customWidth="1"/>
    <col min="8964" max="8964" width="6.7109375" style="3" customWidth="1"/>
    <col min="8965" max="8965" width="8" style="3" customWidth="1"/>
    <col min="8966" max="8966" width="6.28515625" style="3" customWidth="1"/>
    <col min="8967" max="8967" width="7.28515625" style="3" customWidth="1"/>
    <col min="8968" max="8968" width="6.5703125" style="3" customWidth="1"/>
    <col min="8969" max="8969" width="8.5703125" style="3" customWidth="1"/>
    <col min="8970" max="9216" width="9.140625" style="3"/>
    <col min="9217" max="9217" width="38.7109375" style="3" customWidth="1"/>
    <col min="9218" max="9218" width="6.28515625" style="3" customWidth="1"/>
    <col min="9219" max="9219" width="7" style="3" customWidth="1"/>
    <col min="9220" max="9220" width="6.7109375" style="3" customWidth="1"/>
    <col min="9221" max="9221" width="8" style="3" customWidth="1"/>
    <col min="9222" max="9222" width="6.28515625" style="3" customWidth="1"/>
    <col min="9223" max="9223" width="7.28515625" style="3" customWidth="1"/>
    <col min="9224" max="9224" width="6.5703125" style="3" customWidth="1"/>
    <col min="9225" max="9225" width="8.5703125" style="3" customWidth="1"/>
    <col min="9226" max="9472" width="9.140625" style="3"/>
    <col min="9473" max="9473" width="38.7109375" style="3" customWidth="1"/>
    <col min="9474" max="9474" width="6.28515625" style="3" customWidth="1"/>
    <col min="9475" max="9475" width="7" style="3" customWidth="1"/>
    <col min="9476" max="9476" width="6.7109375" style="3" customWidth="1"/>
    <col min="9477" max="9477" width="8" style="3" customWidth="1"/>
    <col min="9478" max="9478" width="6.28515625" style="3" customWidth="1"/>
    <col min="9479" max="9479" width="7.28515625" style="3" customWidth="1"/>
    <col min="9480" max="9480" width="6.5703125" style="3" customWidth="1"/>
    <col min="9481" max="9481" width="8.5703125" style="3" customWidth="1"/>
    <col min="9482" max="9728" width="9.140625" style="3"/>
    <col min="9729" max="9729" width="38.7109375" style="3" customWidth="1"/>
    <col min="9730" max="9730" width="6.28515625" style="3" customWidth="1"/>
    <col min="9731" max="9731" width="7" style="3" customWidth="1"/>
    <col min="9732" max="9732" width="6.7109375" style="3" customWidth="1"/>
    <col min="9733" max="9733" width="8" style="3" customWidth="1"/>
    <col min="9734" max="9734" width="6.28515625" style="3" customWidth="1"/>
    <col min="9735" max="9735" width="7.28515625" style="3" customWidth="1"/>
    <col min="9736" max="9736" width="6.5703125" style="3" customWidth="1"/>
    <col min="9737" max="9737" width="8.5703125" style="3" customWidth="1"/>
    <col min="9738" max="9984" width="9.140625" style="3"/>
    <col min="9985" max="9985" width="38.7109375" style="3" customWidth="1"/>
    <col min="9986" max="9986" width="6.28515625" style="3" customWidth="1"/>
    <col min="9987" max="9987" width="7" style="3" customWidth="1"/>
    <col min="9988" max="9988" width="6.7109375" style="3" customWidth="1"/>
    <col min="9989" max="9989" width="8" style="3" customWidth="1"/>
    <col min="9990" max="9990" width="6.28515625" style="3" customWidth="1"/>
    <col min="9991" max="9991" width="7.28515625" style="3" customWidth="1"/>
    <col min="9992" max="9992" width="6.5703125" style="3" customWidth="1"/>
    <col min="9993" max="9993" width="8.5703125" style="3" customWidth="1"/>
    <col min="9994" max="10240" width="9.140625" style="3"/>
    <col min="10241" max="10241" width="38.7109375" style="3" customWidth="1"/>
    <col min="10242" max="10242" width="6.28515625" style="3" customWidth="1"/>
    <col min="10243" max="10243" width="7" style="3" customWidth="1"/>
    <col min="10244" max="10244" width="6.7109375" style="3" customWidth="1"/>
    <col min="10245" max="10245" width="8" style="3" customWidth="1"/>
    <col min="10246" max="10246" width="6.28515625" style="3" customWidth="1"/>
    <col min="10247" max="10247" width="7.28515625" style="3" customWidth="1"/>
    <col min="10248" max="10248" width="6.5703125" style="3" customWidth="1"/>
    <col min="10249" max="10249" width="8.5703125" style="3" customWidth="1"/>
    <col min="10250" max="10496" width="9.140625" style="3"/>
    <col min="10497" max="10497" width="38.7109375" style="3" customWidth="1"/>
    <col min="10498" max="10498" width="6.28515625" style="3" customWidth="1"/>
    <col min="10499" max="10499" width="7" style="3" customWidth="1"/>
    <col min="10500" max="10500" width="6.7109375" style="3" customWidth="1"/>
    <col min="10501" max="10501" width="8" style="3" customWidth="1"/>
    <col min="10502" max="10502" width="6.28515625" style="3" customWidth="1"/>
    <col min="10503" max="10503" width="7.28515625" style="3" customWidth="1"/>
    <col min="10504" max="10504" width="6.5703125" style="3" customWidth="1"/>
    <col min="10505" max="10505" width="8.5703125" style="3" customWidth="1"/>
    <col min="10506" max="10752" width="9.140625" style="3"/>
    <col min="10753" max="10753" width="38.7109375" style="3" customWidth="1"/>
    <col min="10754" max="10754" width="6.28515625" style="3" customWidth="1"/>
    <col min="10755" max="10755" width="7" style="3" customWidth="1"/>
    <col min="10756" max="10756" width="6.7109375" style="3" customWidth="1"/>
    <col min="10757" max="10757" width="8" style="3" customWidth="1"/>
    <col min="10758" max="10758" width="6.28515625" style="3" customWidth="1"/>
    <col min="10759" max="10759" width="7.28515625" style="3" customWidth="1"/>
    <col min="10760" max="10760" width="6.5703125" style="3" customWidth="1"/>
    <col min="10761" max="10761" width="8.5703125" style="3" customWidth="1"/>
    <col min="10762" max="11008" width="9.140625" style="3"/>
    <col min="11009" max="11009" width="38.7109375" style="3" customWidth="1"/>
    <col min="11010" max="11010" width="6.28515625" style="3" customWidth="1"/>
    <col min="11011" max="11011" width="7" style="3" customWidth="1"/>
    <col min="11012" max="11012" width="6.7109375" style="3" customWidth="1"/>
    <col min="11013" max="11013" width="8" style="3" customWidth="1"/>
    <col min="11014" max="11014" width="6.28515625" style="3" customWidth="1"/>
    <col min="11015" max="11015" width="7.28515625" style="3" customWidth="1"/>
    <col min="11016" max="11016" width="6.5703125" style="3" customWidth="1"/>
    <col min="11017" max="11017" width="8.5703125" style="3" customWidth="1"/>
    <col min="11018" max="11264" width="9.140625" style="3"/>
    <col min="11265" max="11265" width="38.7109375" style="3" customWidth="1"/>
    <col min="11266" max="11266" width="6.28515625" style="3" customWidth="1"/>
    <col min="11267" max="11267" width="7" style="3" customWidth="1"/>
    <col min="11268" max="11268" width="6.7109375" style="3" customWidth="1"/>
    <col min="11269" max="11269" width="8" style="3" customWidth="1"/>
    <col min="11270" max="11270" width="6.28515625" style="3" customWidth="1"/>
    <col min="11271" max="11271" width="7.28515625" style="3" customWidth="1"/>
    <col min="11272" max="11272" width="6.5703125" style="3" customWidth="1"/>
    <col min="11273" max="11273" width="8.5703125" style="3" customWidth="1"/>
    <col min="11274" max="11520" width="9.140625" style="3"/>
    <col min="11521" max="11521" width="38.7109375" style="3" customWidth="1"/>
    <col min="11522" max="11522" width="6.28515625" style="3" customWidth="1"/>
    <col min="11523" max="11523" width="7" style="3" customWidth="1"/>
    <col min="11524" max="11524" width="6.7109375" style="3" customWidth="1"/>
    <col min="11525" max="11525" width="8" style="3" customWidth="1"/>
    <col min="11526" max="11526" width="6.28515625" style="3" customWidth="1"/>
    <col min="11527" max="11527" width="7.28515625" style="3" customWidth="1"/>
    <col min="11528" max="11528" width="6.5703125" style="3" customWidth="1"/>
    <col min="11529" max="11529" width="8.5703125" style="3" customWidth="1"/>
    <col min="11530" max="11776" width="9.140625" style="3"/>
    <col min="11777" max="11777" width="38.7109375" style="3" customWidth="1"/>
    <col min="11778" max="11778" width="6.28515625" style="3" customWidth="1"/>
    <col min="11779" max="11779" width="7" style="3" customWidth="1"/>
    <col min="11780" max="11780" width="6.7109375" style="3" customWidth="1"/>
    <col min="11781" max="11781" width="8" style="3" customWidth="1"/>
    <col min="11782" max="11782" width="6.28515625" style="3" customWidth="1"/>
    <col min="11783" max="11783" width="7.28515625" style="3" customWidth="1"/>
    <col min="11784" max="11784" width="6.5703125" style="3" customWidth="1"/>
    <col min="11785" max="11785" width="8.5703125" style="3" customWidth="1"/>
    <col min="11786" max="12032" width="9.140625" style="3"/>
    <col min="12033" max="12033" width="38.7109375" style="3" customWidth="1"/>
    <col min="12034" max="12034" width="6.28515625" style="3" customWidth="1"/>
    <col min="12035" max="12035" width="7" style="3" customWidth="1"/>
    <col min="12036" max="12036" width="6.7109375" style="3" customWidth="1"/>
    <col min="12037" max="12037" width="8" style="3" customWidth="1"/>
    <col min="12038" max="12038" width="6.28515625" style="3" customWidth="1"/>
    <col min="12039" max="12039" width="7.28515625" style="3" customWidth="1"/>
    <col min="12040" max="12040" width="6.5703125" style="3" customWidth="1"/>
    <col min="12041" max="12041" width="8.5703125" style="3" customWidth="1"/>
    <col min="12042" max="12288" width="9.140625" style="3"/>
    <col min="12289" max="12289" width="38.7109375" style="3" customWidth="1"/>
    <col min="12290" max="12290" width="6.28515625" style="3" customWidth="1"/>
    <col min="12291" max="12291" width="7" style="3" customWidth="1"/>
    <col min="12292" max="12292" width="6.7109375" style="3" customWidth="1"/>
    <col min="12293" max="12293" width="8" style="3" customWidth="1"/>
    <col min="12294" max="12294" width="6.28515625" style="3" customWidth="1"/>
    <col min="12295" max="12295" width="7.28515625" style="3" customWidth="1"/>
    <col min="12296" max="12296" width="6.5703125" style="3" customWidth="1"/>
    <col min="12297" max="12297" width="8.5703125" style="3" customWidth="1"/>
    <col min="12298" max="12544" width="9.140625" style="3"/>
    <col min="12545" max="12545" width="38.7109375" style="3" customWidth="1"/>
    <col min="12546" max="12546" width="6.28515625" style="3" customWidth="1"/>
    <col min="12547" max="12547" width="7" style="3" customWidth="1"/>
    <col min="12548" max="12548" width="6.7109375" style="3" customWidth="1"/>
    <col min="12549" max="12549" width="8" style="3" customWidth="1"/>
    <col min="12550" max="12550" width="6.28515625" style="3" customWidth="1"/>
    <col min="12551" max="12551" width="7.28515625" style="3" customWidth="1"/>
    <col min="12552" max="12552" width="6.5703125" style="3" customWidth="1"/>
    <col min="12553" max="12553" width="8.5703125" style="3" customWidth="1"/>
    <col min="12554" max="12800" width="9.140625" style="3"/>
    <col min="12801" max="12801" width="38.7109375" style="3" customWidth="1"/>
    <col min="12802" max="12802" width="6.28515625" style="3" customWidth="1"/>
    <col min="12803" max="12803" width="7" style="3" customWidth="1"/>
    <col min="12804" max="12804" width="6.7109375" style="3" customWidth="1"/>
    <col min="12805" max="12805" width="8" style="3" customWidth="1"/>
    <col min="12806" max="12806" width="6.28515625" style="3" customWidth="1"/>
    <col min="12807" max="12807" width="7.28515625" style="3" customWidth="1"/>
    <col min="12808" max="12808" width="6.5703125" style="3" customWidth="1"/>
    <col min="12809" max="12809" width="8.5703125" style="3" customWidth="1"/>
    <col min="12810" max="13056" width="9.140625" style="3"/>
    <col min="13057" max="13057" width="38.7109375" style="3" customWidth="1"/>
    <col min="13058" max="13058" width="6.28515625" style="3" customWidth="1"/>
    <col min="13059" max="13059" width="7" style="3" customWidth="1"/>
    <col min="13060" max="13060" width="6.7109375" style="3" customWidth="1"/>
    <col min="13061" max="13061" width="8" style="3" customWidth="1"/>
    <col min="13062" max="13062" width="6.28515625" style="3" customWidth="1"/>
    <col min="13063" max="13063" width="7.28515625" style="3" customWidth="1"/>
    <col min="13064" max="13064" width="6.5703125" style="3" customWidth="1"/>
    <col min="13065" max="13065" width="8.5703125" style="3" customWidth="1"/>
    <col min="13066" max="13312" width="9.140625" style="3"/>
    <col min="13313" max="13313" width="38.7109375" style="3" customWidth="1"/>
    <col min="13314" max="13314" width="6.28515625" style="3" customWidth="1"/>
    <col min="13315" max="13315" width="7" style="3" customWidth="1"/>
    <col min="13316" max="13316" width="6.7109375" style="3" customWidth="1"/>
    <col min="13317" max="13317" width="8" style="3" customWidth="1"/>
    <col min="13318" max="13318" width="6.28515625" style="3" customWidth="1"/>
    <col min="13319" max="13319" width="7.28515625" style="3" customWidth="1"/>
    <col min="13320" max="13320" width="6.5703125" style="3" customWidth="1"/>
    <col min="13321" max="13321" width="8.5703125" style="3" customWidth="1"/>
    <col min="13322" max="13568" width="9.140625" style="3"/>
    <col min="13569" max="13569" width="38.7109375" style="3" customWidth="1"/>
    <col min="13570" max="13570" width="6.28515625" style="3" customWidth="1"/>
    <col min="13571" max="13571" width="7" style="3" customWidth="1"/>
    <col min="13572" max="13572" width="6.7109375" style="3" customWidth="1"/>
    <col min="13573" max="13573" width="8" style="3" customWidth="1"/>
    <col min="13574" max="13574" width="6.28515625" style="3" customWidth="1"/>
    <col min="13575" max="13575" width="7.28515625" style="3" customWidth="1"/>
    <col min="13576" max="13576" width="6.5703125" style="3" customWidth="1"/>
    <col min="13577" max="13577" width="8.5703125" style="3" customWidth="1"/>
    <col min="13578" max="13824" width="9.140625" style="3"/>
    <col min="13825" max="13825" width="38.7109375" style="3" customWidth="1"/>
    <col min="13826" max="13826" width="6.28515625" style="3" customWidth="1"/>
    <col min="13827" max="13827" width="7" style="3" customWidth="1"/>
    <col min="13828" max="13828" width="6.7109375" style="3" customWidth="1"/>
    <col min="13829" max="13829" width="8" style="3" customWidth="1"/>
    <col min="13830" max="13830" width="6.28515625" style="3" customWidth="1"/>
    <col min="13831" max="13831" width="7.28515625" style="3" customWidth="1"/>
    <col min="13832" max="13832" width="6.5703125" style="3" customWidth="1"/>
    <col min="13833" max="13833" width="8.5703125" style="3" customWidth="1"/>
    <col min="13834" max="14080" width="9.140625" style="3"/>
    <col min="14081" max="14081" width="38.7109375" style="3" customWidth="1"/>
    <col min="14082" max="14082" width="6.28515625" style="3" customWidth="1"/>
    <col min="14083" max="14083" width="7" style="3" customWidth="1"/>
    <col min="14084" max="14084" width="6.7109375" style="3" customWidth="1"/>
    <col min="14085" max="14085" width="8" style="3" customWidth="1"/>
    <col min="14086" max="14086" width="6.28515625" style="3" customWidth="1"/>
    <col min="14087" max="14087" width="7.28515625" style="3" customWidth="1"/>
    <col min="14088" max="14088" width="6.5703125" style="3" customWidth="1"/>
    <col min="14089" max="14089" width="8.5703125" style="3" customWidth="1"/>
    <col min="14090" max="14336" width="9.140625" style="3"/>
    <col min="14337" max="14337" width="38.7109375" style="3" customWidth="1"/>
    <col min="14338" max="14338" width="6.28515625" style="3" customWidth="1"/>
    <col min="14339" max="14339" width="7" style="3" customWidth="1"/>
    <col min="14340" max="14340" width="6.7109375" style="3" customWidth="1"/>
    <col min="14341" max="14341" width="8" style="3" customWidth="1"/>
    <col min="14342" max="14342" width="6.28515625" style="3" customWidth="1"/>
    <col min="14343" max="14343" width="7.28515625" style="3" customWidth="1"/>
    <col min="14344" max="14344" width="6.5703125" style="3" customWidth="1"/>
    <col min="14345" max="14345" width="8.5703125" style="3" customWidth="1"/>
    <col min="14346" max="14592" width="9.140625" style="3"/>
    <col min="14593" max="14593" width="38.7109375" style="3" customWidth="1"/>
    <col min="14594" max="14594" width="6.28515625" style="3" customWidth="1"/>
    <col min="14595" max="14595" width="7" style="3" customWidth="1"/>
    <col min="14596" max="14596" width="6.7109375" style="3" customWidth="1"/>
    <col min="14597" max="14597" width="8" style="3" customWidth="1"/>
    <col min="14598" max="14598" width="6.28515625" style="3" customWidth="1"/>
    <col min="14599" max="14599" width="7.28515625" style="3" customWidth="1"/>
    <col min="14600" max="14600" width="6.5703125" style="3" customWidth="1"/>
    <col min="14601" max="14601" width="8.5703125" style="3" customWidth="1"/>
    <col min="14602" max="14848" width="9.140625" style="3"/>
    <col min="14849" max="14849" width="38.7109375" style="3" customWidth="1"/>
    <col min="14850" max="14850" width="6.28515625" style="3" customWidth="1"/>
    <col min="14851" max="14851" width="7" style="3" customWidth="1"/>
    <col min="14852" max="14852" width="6.7109375" style="3" customWidth="1"/>
    <col min="14853" max="14853" width="8" style="3" customWidth="1"/>
    <col min="14854" max="14854" width="6.28515625" style="3" customWidth="1"/>
    <col min="14855" max="14855" width="7.28515625" style="3" customWidth="1"/>
    <col min="14856" max="14856" width="6.5703125" style="3" customWidth="1"/>
    <col min="14857" max="14857" width="8.5703125" style="3" customWidth="1"/>
    <col min="14858" max="15104" width="9.140625" style="3"/>
    <col min="15105" max="15105" width="38.7109375" style="3" customWidth="1"/>
    <col min="15106" max="15106" width="6.28515625" style="3" customWidth="1"/>
    <col min="15107" max="15107" width="7" style="3" customWidth="1"/>
    <col min="15108" max="15108" width="6.7109375" style="3" customWidth="1"/>
    <col min="15109" max="15109" width="8" style="3" customWidth="1"/>
    <col min="15110" max="15110" width="6.28515625" style="3" customWidth="1"/>
    <col min="15111" max="15111" width="7.28515625" style="3" customWidth="1"/>
    <col min="15112" max="15112" width="6.5703125" style="3" customWidth="1"/>
    <col min="15113" max="15113" width="8.5703125" style="3" customWidth="1"/>
    <col min="15114" max="15360" width="9.140625" style="3"/>
    <col min="15361" max="15361" width="38.7109375" style="3" customWidth="1"/>
    <col min="15362" max="15362" width="6.28515625" style="3" customWidth="1"/>
    <col min="15363" max="15363" width="7" style="3" customWidth="1"/>
    <col min="15364" max="15364" width="6.7109375" style="3" customWidth="1"/>
    <col min="15365" max="15365" width="8" style="3" customWidth="1"/>
    <col min="15366" max="15366" width="6.28515625" style="3" customWidth="1"/>
    <col min="15367" max="15367" width="7.28515625" style="3" customWidth="1"/>
    <col min="15368" max="15368" width="6.5703125" style="3" customWidth="1"/>
    <col min="15369" max="15369" width="8.5703125" style="3" customWidth="1"/>
    <col min="15370" max="15616" width="9.140625" style="3"/>
    <col min="15617" max="15617" width="38.7109375" style="3" customWidth="1"/>
    <col min="15618" max="15618" width="6.28515625" style="3" customWidth="1"/>
    <col min="15619" max="15619" width="7" style="3" customWidth="1"/>
    <col min="15620" max="15620" width="6.7109375" style="3" customWidth="1"/>
    <col min="15621" max="15621" width="8" style="3" customWidth="1"/>
    <col min="15622" max="15622" width="6.28515625" style="3" customWidth="1"/>
    <col min="15623" max="15623" width="7.28515625" style="3" customWidth="1"/>
    <col min="15624" max="15624" width="6.5703125" style="3" customWidth="1"/>
    <col min="15625" max="15625" width="8.5703125" style="3" customWidth="1"/>
    <col min="15626" max="15872" width="9.140625" style="3"/>
    <col min="15873" max="15873" width="38.7109375" style="3" customWidth="1"/>
    <col min="15874" max="15874" width="6.28515625" style="3" customWidth="1"/>
    <col min="15875" max="15875" width="7" style="3" customWidth="1"/>
    <col min="15876" max="15876" width="6.7109375" style="3" customWidth="1"/>
    <col min="15877" max="15877" width="8" style="3" customWidth="1"/>
    <col min="15878" max="15878" width="6.28515625" style="3" customWidth="1"/>
    <col min="15879" max="15879" width="7.28515625" style="3" customWidth="1"/>
    <col min="15880" max="15880" width="6.5703125" style="3" customWidth="1"/>
    <col min="15881" max="15881" width="8.5703125" style="3" customWidth="1"/>
    <col min="15882" max="16128" width="9.140625" style="3"/>
    <col min="16129" max="16129" width="38.7109375" style="3" customWidth="1"/>
    <col min="16130" max="16130" width="6.28515625" style="3" customWidth="1"/>
    <col min="16131" max="16131" width="7" style="3" customWidth="1"/>
    <col min="16132" max="16132" width="6.7109375" style="3" customWidth="1"/>
    <col min="16133" max="16133" width="8" style="3" customWidth="1"/>
    <col min="16134" max="16134" width="6.28515625" style="3" customWidth="1"/>
    <col min="16135" max="16135" width="7.28515625" style="3" customWidth="1"/>
    <col min="16136" max="16136" width="6.5703125" style="3" customWidth="1"/>
    <col min="16137" max="16137" width="8.5703125" style="3" customWidth="1"/>
    <col min="16138" max="16384" width="9.140625" style="3"/>
  </cols>
  <sheetData>
    <row r="1" spans="1:11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2"/>
    </row>
    <row r="2" spans="1:11" ht="12.75" customHeight="1">
      <c r="A2" s="1"/>
      <c r="B2" s="1"/>
      <c r="C2" s="1"/>
      <c r="D2" s="1"/>
      <c r="E2" s="1"/>
      <c r="F2" s="184" t="s">
        <v>1</v>
      </c>
      <c r="G2" s="184"/>
      <c r="H2" s="184"/>
      <c r="I2" s="184"/>
      <c r="J2" s="184"/>
      <c r="K2" s="2"/>
    </row>
    <row r="3" spans="1:11">
      <c r="A3" s="1"/>
      <c r="B3" s="1"/>
      <c r="C3" s="1"/>
      <c r="D3" s="1"/>
      <c r="E3" s="1"/>
      <c r="F3" s="184"/>
      <c r="G3" s="184"/>
      <c r="H3" s="184"/>
      <c r="I3" s="184"/>
      <c r="J3" s="184"/>
      <c r="K3" s="2"/>
    </row>
    <row r="4" spans="1:11">
      <c r="A4" s="1"/>
      <c r="B4" s="1"/>
      <c r="C4" s="1"/>
      <c r="D4" s="1"/>
      <c r="E4" s="1"/>
      <c r="F4" s="1" t="s">
        <v>2</v>
      </c>
      <c r="G4" s="1"/>
      <c r="H4" s="1"/>
      <c r="I4" s="1"/>
      <c r="J4" s="1"/>
      <c r="K4" s="2"/>
    </row>
    <row r="5" spans="1:11">
      <c r="A5" s="1"/>
      <c r="B5" s="1"/>
      <c r="C5" s="1"/>
      <c r="D5" s="1"/>
      <c r="E5" s="1"/>
      <c r="F5" s="1" t="s">
        <v>3</v>
      </c>
      <c r="G5" s="1"/>
      <c r="H5" s="1"/>
      <c r="I5" s="1"/>
      <c r="J5" s="1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 t="s">
        <v>4</v>
      </c>
    </row>
    <row r="7" spans="1:11">
      <c r="A7" s="1"/>
      <c r="B7" s="1"/>
      <c r="C7" s="1"/>
      <c r="D7" s="1"/>
      <c r="E7" s="1"/>
      <c r="F7" s="1"/>
      <c r="G7" s="1"/>
      <c r="H7" s="182" t="s">
        <v>5</v>
      </c>
      <c r="I7" s="183"/>
      <c r="J7" s="4">
        <v>501012</v>
      </c>
    </row>
    <row r="8" spans="1:11">
      <c r="A8" s="1"/>
      <c r="B8" s="1"/>
      <c r="C8" s="1"/>
      <c r="D8" s="1"/>
      <c r="E8" s="1"/>
      <c r="F8" s="1"/>
      <c r="G8" s="1"/>
      <c r="H8" s="182" t="s">
        <v>6</v>
      </c>
      <c r="I8" s="183"/>
      <c r="J8" s="185"/>
    </row>
    <row r="9" spans="1:11">
      <c r="A9" s="181" t="s">
        <v>7</v>
      </c>
      <c r="B9" s="181"/>
      <c r="C9" s="181"/>
      <c r="D9" s="181"/>
      <c r="E9" s="181"/>
      <c r="F9" s="181"/>
      <c r="G9" s="181"/>
      <c r="H9" s="182"/>
      <c r="I9" s="183"/>
      <c r="J9" s="185"/>
    </row>
    <row r="10" spans="1:11">
      <c r="A10" s="181" t="s">
        <v>8</v>
      </c>
      <c r="B10" s="181"/>
      <c r="C10" s="181"/>
      <c r="D10" s="181"/>
      <c r="E10" s="181"/>
      <c r="F10" s="181"/>
      <c r="G10" s="1"/>
      <c r="H10" s="182" t="s">
        <v>9</v>
      </c>
      <c r="I10" s="183"/>
      <c r="J10" s="4"/>
    </row>
    <row r="11" spans="1:11" s="5" customFormat="1" ht="12.75" customHeight="1">
      <c r="A11" s="1" t="s">
        <v>10</v>
      </c>
      <c r="B11" s="184" t="s">
        <v>11</v>
      </c>
      <c r="C11" s="184"/>
      <c r="D11" s="184"/>
      <c r="E11" s="184"/>
      <c r="F11" s="184"/>
      <c r="G11" s="184"/>
      <c r="H11" s="186" t="s">
        <v>12</v>
      </c>
      <c r="I11" s="187"/>
      <c r="J11" s="185"/>
    </row>
    <row r="12" spans="1:11">
      <c r="A12" s="1"/>
      <c r="B12" s="1"/>
      <c r="C12" s="1"/>
      <c r="D12" s="1"/>
      <c r="E12" s="1"/>
      <c r="F12" s="1"/>
      <c r="G12" s="1"/>
      <c r="H12" s="6"/>
      <c r="I12" s="7"/>
      <c r="J12" s="185"/>
    </row>
    <row r="13" spans="1:11" ht="13.5" customHeight="1">
      <c r="A13" s="8" t="s">
        <v>13</v>
      </c>
      <c r="B13" s="191" t="s">
        <v>14</v>
      </c>
      <c r="C13" s="191"/>
      <c r="D13" s="191"/>
      <c r="E13" s="191"/>
      <c r="F13" s="191"/>
      <c r="G13" s="191"/>
      <c r="H13" s="186" t="s">
        <v>12</v>
      </c>
      <c r="I13" s="187"/>
      <c r="J13" s="185"/>
    </row>
    <row r="14" spans="1:11">
      <c r="A14" s="1"/>
      <c r="B14" s="1"/>
      <c r="C14" s="1"/>
      <c r="D14" s="1"/>
      <c r="E14" s="1"/>
      <c r="F14" s="1"/>
      <c r="G14" s="1"/>
      <c r="H14" s="9"/>
      <c r="I14" s="10"/>
      <c r="J14" s="185"/>
    </row>
    <row r="15" spans="1:11" ht="12.75" customHeight="1">
      <c r="A15" s="8" t="s">
        <v>15</v>
      </c>
      <c r="B15" s="191" t="s">
        <v>14</v>
      </c>
      <c r="C15" s="191"/>
      <c r="D15" s="191"/>
      <c r="E15" s="191"/>
      <c r="F15" s="191"/>
      <c r="G15" s="191"/>
      <c r="H15" s="182" t="s">
        <v>16</v>
      </c>
      <c r="I15" s="183"/>
      <c r="J15" s="4"/>
    </row>
    <row r="16" spans="1:11">
      <c r="A16" s="1" t="s">
        <v>17</v>
      </c>
      <c r="B16" s="1"/>
      <c r="C16" s="1"/>
      <c r="D16" s="1"/>
      <c r="E16" s="1"/>
      <c r="F16" s="1"/>
      <c r="G16" s="1"/>
      <c r="H16" s="182" t="s">
        <v>18</v>
      </c>
      <c r="I16" s="183"/>
      <c r="J16" s="4"/>
    </row>
    <row r="17" spans="1:11">
      <c r="A17" s="1" t="s">
        <v>19</v>
      </c>
      <c r="B17" s="192" t="s">
        <v>20</v>
      </c>
      <c r="C17" s="192"/>
      <c r="D17" s="192"/>
      <c r="E17" s="192"/>
      <c r="F17" s="192"/>
      <c r="G17" s="192"/>
      <c r="H17" s="182" t="s">
        <v>21</v>
      </c>
      <c r="I17" s="183"/>
      <c r="J17" s="185">
        <v>383</v>
      </c>
    </row>
    <row r="18" spans="1:11">
      <c r="A18" s="1"/>
      <c r="B18" s="1"/>
      <c r="C18" s="1"/>
      <c r="D18" s="1"/>
      <c r="E18" s="1"/>
      <c r="F18" s="1"/>
      <c r="G18" s="1"/>
      <c r="H18" s="182"/>
      <c r="I18" s="183"/>
      <c r="J18" s="185"/>
    </row>
    <row r="19" spans="1:11">
      <c r="A19" s="1"/>
      <c r="B19" s="1"/>
      <c r="C19" s="1"/>
      <c r="D19" s="1"/>
      <c r="E19" s="1"/>
      <c r="F19" s="1"/>
      <c r="G19" s="1"/>
      <c r="H19" s="182" t="s">
        <v>22</v>
      </c>
      <c r="I19" s="183"/>
      <c r="J19" s="11"/>
    </row>
    <row r="20" spans="1:11" ht="12.75" customHeight="1">
      <c r="A20" s="177" t="s">
        <v>23</v>
      </c>
      <c r="B20" s="177" t="s">
        <v>24</v>
      </c>
      <c r="C20" s="143" t="s">
        <v>25</v>
      </c>
      <c r="D20" s="144"/>
      <c r="E20" s="144"/>
      <c r="F20" s="144"/>
      <c r="G20" s="144"/>
      <c r="H20" s="145"/>
      <c r="I20" s="177" t="s">
        <v>26</v>
      </c>
      <c r="J20" s="177"/>
      <c r="K20" s="12"/>
    </row>
    <row r="21" spans="1:11" ht="72.75" customHeight="1">
      <c r="A21" s="177"/>
      <c r="B21" s="177"/>
      <c r="C21" s="13" t="s">
        <v>27</v>
      </c>
      <c r="D21" s="13" t="s">
        <v>28</v>
      </c>
      <c r="E21" s="13" t="s">
        <v>29</v>
      </c>
      <c r="F21" s="13" t="s">
        <v>30</v>
      </c>
      <c r="G21" s="13" t="s">
        <v>31</v>
      </c>
      <c r="H21" s="13" t="s">
        <v>32</v>
      </c>
      <c r="I21" s="13" t="s">
        <v>33</v>
      </c>
      <c r="J21" s="13" t="s">
        <v>34</v>
      </c>
      <c r="K21" s="12"/>
    </row>
    <row r="22" spans="1:11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  <c r="K22" s="15"/>
    </row>
    <row r="23" spans="1:11" s="21" customFormat="1" ht="52.5" customHeight="1">
      <c r="A23" s="16" t="s">
        <v>35</v>
      </c>
      <c r="B23" s="17" t="s">
        <v>36</v>
      </c>
      <c r="C23" s="17" t="s">
        <v>37</v>
      </c>
      <c r="D23" s="17" t="s">
        <v>38</v>
      </c>
      <c r="E23" s="17" t="s">
        <v>39</v>
      </c>
      <c r="F23" s="17" t="s">
        <v>40</v>
      </c>
      <c r="G23" s="18"/>
      <c r="H23" s="18"/>
      <c r="I23" s="19">
        <f>I24+I26+I25</f>
        <v>50090</v>
      </c>
      <c r="J23" s="20"/>
    </row>
    <row r="24" spans="1:11">
      <c r="A24" s="22" t="s">
        <v>41</v>
      </c>
      <c r="B24" s="23" t="s">
        <v>42</v>
      </c>
      <c r="C24" s="23" t="s">
        <v>37</v>
      </c>
      <c r="D24" s="23" t="s">
        <v>38</v>
      </c>
      <c r="E24" s="23" t="s">
        <v>39</v>
      </c>
      <c r="F24" s="23" t="s">
        <v>43</v>
      </c>
      <c r="G24" s="24">
        <v>310</v>
      </c>
      <c r="H24" s="24"/>
      <c r="I24" s="25">
        <v>44020</v>
      </c>
      <c r="J24" s="26"/>
    </row>
    <row r="25" spans="1:11">
      <c r="A25" s="27" t="s">
        <v>44</v>
      </c>
      <c r="B25" s="23" t="s">
        <v>45</v>
      </c>
      <c r="C25" s="23" t="s">
        <v>37</v>
      </c>
      <c r="D25" s="23" t="s">
        <v>38</v>
      </c>
      <c r="E25" s="23" t="s">
        <v>39</v>
      </c>
      <c r="F25" s="23" t="s">
        <v>46</v>
      </c>
      <c r="G25" s="24">
        <v>226</v>
      </c>
      <c r="H25" s="24"/>
      <c r="I25" s="25">
        <v>2100</v>
      </c>
      <c r="J25" s="26"/>
    </row>
    <row r="26" spans="1:11">
      <c r="A26" s="22" t="s">
        <v>47</v>
      </c>
      <c r="B26" s="23" t="s">
        <v>48</v>
      </c>
      <c r="C26" s="23" t="s">
        <v>37</v>
      </c>
      <c r="D26" s="23" t="s">
        <v>38</v>
      </c>
      <c r="E26" s="23" t="s">
        <v>39</v>
      </c>
      <c r="F26" s="23" t="s">
        <v>46</v>
      </c>
      <c r="G26" s="24">
        <v>340</v>
      </c>
      <c r="H26" s="24"/>
      <c r="I26" s="25">
        <v>3970</v>
      </c>
      <c r="J26" s="26"/>
    </row>
    <row r="27" spans="1:11" s="21" customFormat="1" ht="14.25" customHeight="1">
      <c r="A27" s="20" t="s">
        <v>49</v>
      </c>
      <c r="B27" s="17" t="s">
        <v>50</v>
      </c>
      <c r="C27" s="17" t="s">
        <v>37</v>
      </c>
      <c r="D27" s="17" t="s">
        <v>38</v>
      </c>
      <c r="E27" s="17" t="s">
        <v>51</v>
      </c>
      <c r="F27" s="17" t="s">
        <v>40</v>
      </c>
      <c r="G27" s="18">
        <v>220</v>
      </c>
      <c r="H27" s="18"/>
      <c r="I27" s="19">
        <f>SUM(I30,I36:I38,I28)+I29</f>
        <v>557118</v>
      </c>
      <c r="J27" s="20"/>
      <c r="K27" s="28"/>
    </row>
    <row r="28" spans="1:11">
      <c r="A28" s="26" t="s">
        <v>52</v>
      </c>
      <c r="B28" s="23" t="s">
        <v>53</v>
      </c>
      <c r="C28" s="23" t="s">
        <v>37</v>
      </c>
      <c r="D28" s="23" t="s">
        <v>38</v>
      </c>
      <c r="E28" s="23" t="s">
        <v>51</v>
      </c>
      <c r="F28" s="23" t="s">
        <v>43</v>
      </c>
      <c r="G28" s="24">
        <v>221</v>
      </c>
      <c r="H28" s="24"/>
      <c r="I28" s="25">
        <v>14950</v>
      </c>
      <c r="J28" s="26"/>
      <c r="K28" s="12"/>
    </row>
    <row r="29" spans="1:11">
      <c r="A29" s="27" t="s">
        <v>44</v>
      </c>
      <c r="B29" s="57" t="s">
        <v>75</v>
      </c>
      <c r="C29" s="57" t="s">
        <v>37</v>
      </c>
      <c r="D29" s="57" t="s">
        <v>38</v>
      </c>
      <c r="E29" s="57" t="s">
        <v>51</v>
      </c>
      <c r="F29" s="57" t="s">
        <v>43</v>
      </c>
      <c r="G29" s="24">
        <v>226</v>
      </c>
      <c r="H29" s="24"/>
      <c r="I29" s="25">
        <v>6608</v>
      </c>
      <c r="J29" s="26"/>
    </row>
    <row r="30" spans="1:11">
      <c r="A30" s="26" t="s">
        <v>54</v>
      </c>
      <c r="B30" s="23" t="s">
        <v>55</v>
      </c>
      <c r="C30" s="23" t="s">
        <v>37</v>
      </c>
      <c r="D30" s="23" t="s">
        <v>38</v>
      </c>
      <c r="E30" s="23" t="s">
        <v>51</v>
      </c>
      <c r="F30" s="23" t="s">
        <v>46</v>
      </c>
      <c r="G30" s="24">
        <v>223</v>
      </c>
      <c r="H30" s="24"/>
      <c r="I30" s="25">
        <f>SUM(I31:I35)</f>
        <v>339833</v>
      </c>
      <c r="J30" s="26"/>
      <c r="K30" s="12"/>
    </row>
    <row r="31" spans="1:11">
      <c r="A31" s="26" t="s">
        <v>56</v>
      </c>
      <c r="B31" s="23" t="s">
        <v>57</v>
      </c>
      <c r="C31" s="23" t="s">
        <v>37</v>
      </c>
      <c r="D31" s="23" t="s">
        <v>38</v>
      </c>
      <c r="E31" s="23" t="s">
        <v>51</v>
      </c>
      <c r="F31" s="23" t="s">
        <v>46</v>
      </c>
      <c r="G31" s="24">
        <v>223</v>
      </c>
      <c r="H31" s="29" t="s">
        <v>58</v>
      </c>
      <c r="I31" s="25"/>
      <c r="J31" s="26"/>
    </row>
    <row r="32" spans="1:11">
      <c r="A32" s="26" t="s">
        <v>59</v>
      </c>
      <c r="B32" s="23" t="s">
        <v>60</v>
      </c>
      <c r="C32" s="23" t="s">
        <v>37</v>
      </c>
      <c r="D32" s="23" t="s">
        <v>38</v>
      </c>
      <c r="E32" s="23" t="s">
        <v>51</v>
      </c>
      <c r="F32" s="23" t="s">
        <v>46</v>
      </c>
      <c r="G32" s="24">
        <v>223</v>
      </c>
      <c r="H32" s="29" t="s">
        <v>61</v>
      </c>
      <c r="I32" s="25">
        <v>232837</v>
      </c>
      <c r="J32" s="26"/>
    </row>
    <row r="33" spans="1:10">
      <c r="A33" s="26" t="s">
        <v>62</v>
      </c>
      <c r="B33" s="23" t="s">
        <v>63</v>
      </c>
      <c r="C33" s="23" t="s">
        <v>37</v>
      </c>
      <c r="D33" s="23" t="s">
        <v>38</v>
      </c>
      <c r="E33" s="23" t="s">
        <v>51</v>
      </c>
      <c r="F33" s="23" t="s">
        <v>46</v>
      </c>
      <c r="G33" s="24">
        <v>223</v>
      </c>
      <c r="H33" s="29" t="s">
        <v>64</v>
      </c>
      <c r="I33" s="25">
        <v>102070</v>
      </c>
      <c r="J33" s="26"/>
    </row>
    <row r="34" spans="1:10">
      <c r="A34" s="26" t="s">
        <v>65</v>
      </c>
      <c r="B34" s="23" t="s">
        <v>66</v>
      </c>
      <c r="C34" s="23" t="s">
        <v>37</v>
      </c>
      <c r="D34" s="23" t="s">
        <v>38</v>
      </c>
      <c r="E34" s="23" t="s">
        <v>51</v>
      </c>
      <c r="F34" s="23" t="s">
        <v>46</v>
      </c>
      <c r="G34" s="24">
        <v>223</v>
      </c>
      <c r="H34" s="29" t="s">
        <v>67</v>
      </c>
      <c r="I34" s="25">
        <v>4926</v>
      </c>
      <c r="J34" s="26"/>
    </row>
    <row r="35" spans="1:10">
      <c r="A35" s="26" t="s">
        <v>68</v>
      </c>
      <c r="B35" s="23" t="s">
        <v>69</v>
      </c>
      <c r="C35" s="23" t="s">
        <v>37</v>
      </c>
      <c r="D35" s="23" t="s">
        <v>38</v>
      </c>
      <c r="E35" s="23" t="s">
        <v>51</v>
      </c>
      <c r="F35" s="23" t="s">
        <v>46</v>
      </c>
      <c r="G35" s="24">
        <v>223</v>
      </c>
      <c r="H35" s="29" t="s">
        <v>70</v>
      </c>
      <c r="I35" s="25"/>
      <c r="J35" s="26"/>
    </row>
    <row r="36" spans="1:10">
      <c r="A36" s="26" t="s">
        <v>71</v>
      </c>
      <c r="B36" s="23" t="s">
        <v>72</v>
      </c>
      <c r="C36" s="23" t="s">
        <v>37</v>
      </c>
      <c r="D36" s="23" t="s">
        <v>38</v>
      </c>
      <c r="E36" s="23" t="s">
        <v>51</v>
      </c>
      <c r="F36" s="23" t="s">
        <v>46</v>
      </c>
      <c r="G36" s="24">
        <v>224</v>
      </c>
      <c r="H36" s="29"/>
      <c r="I36" s="25">
        <v>0</v>
      </c>
      <c r="J36" s="26"/>
    </row>
    <row r="37" spans="1:10">
      <c r="A37" s="26" t="s">
        <v>73</v>
      </c>
      <c r="B37" s="23" t="s">
        <v>74</v>
      </c>
      <c r="C37" s="23" t="s">
        <v>37</v>
      </c>
      <c r="D37" s="23" t="s">
        <v>38</v>
      </c>
      <c r="E37" s="23" t="s">
        <v>51</v>
      </c>
      <c r="F37" s="23" t="s">
        <v>46</v>
      </c>
      <c r="G37" s="24">
        <v>225</v>
      </c>
      <c r="H37" s="24"/>
      <c r="I37" s="25">
        <v>70350</v>
      </c>
      <c r="J37" s="26"/>
    </row>
    <row r="38" spans="1:10">
      <c r="A38" s="27" t="s">
        <v>44</v>
      </c>
      <c r="B38" s="23" t="s">
        <v>75</v>
      </c>
      <c r="C38" s="23" t="s">
        <v>37</v>
      </c>
      <c r="D38" s="23" t="s">
        <v>38</v>
      </c>
      <c r="E38" s="23" t="s">
        <v>51</v>
      </c>
      <c r="F38" s="23" t="s">
        <v>46</v>
      </c>
      <c r="G38" s="24">
        <v>226</v>
      </c>
      <c r="H38" s="24"/>
      <c r="I38" s="25">
        <v>125377</v>
      </c>
      <c r="J38" s="26"/>
    </row>
    <row r="39" spans="1:10" s="21" customFormat="1">
      <c r="A39" s="30" t="s">
        <v>76</v>
      </c>
      <c r="B39" s="17" t="s">
        <v>77</v>
      </c>
      <c r="C39" s="17" t="s">
        <v>37</v>
      </c>
      <c r="D39" s="17" t="s">
        <v>38</v>
      </c>
      <c r="E39" s="17" t="s">
        <v>51</v>
      </c>
      <c r="F39" s="17" t="s">
        <v>40</v>
      </c>
      <c r="G39" s="18">
        <v>300</v>
      </c>
      <c r="H39" s="18"/>
      <c r="I39" s="19">
        <f>I40+I41</f>
        <v>529189</v>
      </c>
      <c r="J39" s="20"/>
    </row>
    <row r="40" spans="1:10">
      <c r="A40" s="22" t="s">
        <v>41</v>
      </c>
      <c r="B40" s="23" t="s">
        <v>78</v>
      </c>
      <c r="C40" s="23" t="s">
        <v>37</v>
      </c>
      <c r="D40" s="23" t="s">
        <v>38</v>
      </c>
      <c r="E40" s="23" t="s">
        <v>51</v>
      </c>
      <c r="F40" s="23" t="s">
        <v>46</v>
      </c>
      <c r="G40" s="24">
        <v>310</v>
      </c>
      <c r="H40" s="24"/>
      <c r="I40" s="25">
        <v>57350</v>
      </c>
      <c r="J40" s="26"/>
    </row>
    <row r="41" spans="1:10">
      <c r="A41" s="22" t="s">
        <v>47</v>
      </c>
      <c r="B41" s="23" t="s">
        <v>79</v>
      </c>
      <c r="C41" s="23" t="s">
        <v>37</v>
      </c>
      <c r="D41" s="23" t="s">
        <v>38</v>
      </c>
      <c r="E41" s="23" t="s">
        <v>51</v>
      </c>
      <c r="F41" s="23" t="s">
        <v>46</v>
      </c>
      <c r="G41" s="24">
        <v>340</v>
      </c>
      <c r="H41" s="24"/>
      <c r="I41" s="25">
        <v>471839</v>
      </c>
      <c r="J41" s="26"/>
    </row>
    <row r="42" spans="1:10" s="21" customFormat="1" ht="15.75" customHeight="1">
      <c r="A42" s="30" t="s">
        <v>80</v>
      </c>
      <c r="B42" s="17" t="s">
        <v>81</v>
      </c>
      <c r="C42" s="17" t="s">
        <v>37</v>
      </c>
      <c r="D42" s="17" t="s">
        <v>38</v>
      </c>
      <c r="E42" s="17" t="s">
        <v>82</v>
      </c>
      <c r="F42" s="17" t="s">
        <v>83</v>
      </c>
      <c r="G42" s="18"/>
      <c r="H42" s="18"/>
      <c r="I42" s="31">
        <f>SUM(I43:I45)</f>
        <v>66925</v>
      </c>
      <c r="J42" s="20"/>
    </row>
    <row r="43" spans="1:10" ht="25.5" customHeight="1">
      <c r="A43" s="22" t="s">
        <v>84</v>
      </c>
      <c r="B43" s="23" t="s">
        <v>85</v>
      </c>
      <c r="C43" s="23" t="s">
        <v>37</v>
      </c>
      <c r="D43" s="23" t="s">
        <v>38</v>
      </c>
      <c r="E43" s="23" t="s">
        <v>82</v>
      </c>
      <c r="F43" s="23" t="s">
        <v>86</v>
      </c>
      <c r="G43" s="24">
        <v>290</v>
      </c>
      <c r="H43" s="24"/>
      <c r="I43" s="32">
        <v>45078</v>
      </c>
      <c r="J43" s="26"/>
    </row>
    <row r="44" spans="1:10" ht="15" customHeight="1">
      <c r="A44" s="22" t="s">
        <v>87</v>
      </c>
      <c r="B44" s="23" t="s">
        <v>88</v>
      </c>
      <c r="C44" s="23" t="s">
        <v>37</v>
      </c>
      <c r="D44" s="23" t="s">
        <v>38</v>
      </c>
      <c r="E44" s="23" t="s">
        <v>82</v>
      </c>
      <c r="F44" s="23" t="s">
        <v>89</v>
      </c>
      <c r="G44" s="24">
        <v>290</v>
      </c>
      <c r="H44" s="24"/>
      <c r="I44" s="32">
        <v>21352</v>
      </c>
      <c r="J44" s="26"/>
    </row>
    <row r="45" spans="1:10" ht="15" customHeight="1">
      <c r="A45" s="22" t="s">
        <v>87</v>
      </c>
      <c r="B45" s="57" t="s">
        <v>88</v>
      </c>
      <c r="C45" s="57" t="s">
        <v>37</v>
      </c>
      <c r="D45" s="57" t="s">
        <v>38</v>
      </c>
      <c r="E45" s="57" t="s">
        <v>82</v>
      </c>
      <c r="F45" s="57" t="s">
        <v>236</v>
      </c>
      <c r="G45" s="24">
        <v>290</v>
      </c>
      <c r="H45" s="24"/>
      <c r="I45" s="32">
        <v>495</v>
      </c>
      <c r="J45" s="26"/>
    </row>
    <row r="46" spans="1:10" s="21" customFormat="1" ht="15.75" customHeight="1">
      <c r="A46" s="30" t="s">
        <v>90</v>
      </c>
      <c r="B46" s="17" t="s">
        <v>91</v>
      </c>
      <c r="C46" s="17" t="s">
        <v>37</v>
      </c>
      <c r="D46" s="17" t="s">
        <v>38</v>
      </c>
      <c r="E46" s="17" t="s">
        <v>92</v>
      </c>
      <c r="F46" s="17" t="s">
        <v>40</v>
      </c>
      <c r="G46" s="18"/>
      <c r="H46" s="18"/>
      <c r="I46" s="31">
        <f>SUM(I47:I51)</f>
        <v>19400</v>
      </c>
      <c r="J46" s="20"/>
    </row>
    <row r="47" spans="1:10" ht="15.75" customHeight="1">
      <c r="A47" s="27" t="s">
        <v>44</v>
      </c>
      <c r="B47" s="23" t="s">
        <v>93</v>
      </c>
      <c r="C47" s="23" t="s">
        <v>37</v>
      </c>
      <c r="D47" s="23" t="s">
        <v>38</v>
      </c>
      <c r="E47" s="23" t="s">
        <v>92</v>
      </c>
      <c r="F47" s="23" t="s">
        <v>43</v>
      </c>
      <c r="G47" s="24">
        <v>226</v>
      </c>
      <c r="H47" s="24"/>
      <c r="I47" s="32">
        <v>4920</v>
      </c>
      <c r="J47" s="26"/>
    </row>
    <row r="48" spans="1:10" ht="15.75" customHeight="1">
      <c r="A48" s="26" t="s">
        <v>54</v>
      </c>
      <c r="B48" s="23" t="s">
        <v>94</v>
      </c>
      <c r="C48" s="23" t="s">
        <v>37</v>
      </c>
      <c r="D48" s="23" t="s">
        <v>38</v>
      </c>
      <c r="E48" s="23" t="s">
        <v>92</v>
      </c>
      <c r="F48" s="23" t="s">
        <v>46</v>
      </c>
      <c r="G48" s="24">
        <v>223</v>
      </c>
      <c r="H48" s="29" t="s">
        <v>64</v>
      </c>
      <c r="I48" s="32">
        <v>10030</v>
      </c>
      <c r="J48" s="26"/>
    </row>
    <row r="49" spans="1:11" ht="15" customHeight="1">
      <c r="A49" s="26" t="s">
        <v>73</v>
      </c>
      <c r="B49" s="23" t="s">
        <v>95</v>
      </c>
      <c r="C49" s="23" t="s">
        <v>37</v>
      </c>
      <c r="D49" s="23" t="s">
        <v>38</v>
      </c>
      <c r="E49" s="23" t="s">
        <v>92</v>
      </c>
      <c r="F49" s="23" t="s">
        <v>46</v>
      </c>
      <c r="G49" s="24">
        <v>225</v>
      </c>
      <c r="H49" s="24"/>
      <c r="I49" s="32">
        <v>4000</v>
      </c>
      <c r="J49" s="26"/>
    </row>
    <row r="50" spans="1:11" ht="15.75" customHeight="1">
      <c r="A50" s="27" t="s">
        <v>44</v>
      </c>
      <c r="B50" s="23" t="s">
        <v>96</v>
      </c>
      <c r="C50" s="23" t="s">
        <v>37</v>
      </c>
      <c r="D50" s="23" t="s">
        <v>38</v>
      </c>
      <c r="E50" s="23" t="s">
        <v>92</v>
      </c>
      <c r="F50" s="23" t="s">
        <v>46</v>
      </c>
      <c r="G50" s="24">
        <v>226</v>
      </c>
      <c r="H50" s="24"/>
      <c r="I50" s="32">
        <v>400</v>
      </c>
      <c r="J50" s="26"/>
    </row>
    <row r="51" spans="1:11" ht="15" customHeight="1">
      <c r="A51" s="22" t="s">
        <v>47</v>
      </c>
      <c r="B51" s="23" t="s">
        <v>97</v>
      </c>
      <c r="C51" s="23" t="s">
        <v>37</v>
      </c>
      <c r="D51" s="23" t="s">
        <v>38</v>
      </c>
      <c r="E51" s="23" t="s">
        <v>92</v>
      </c>
      <c r="F51" s="23" t="s">
        <v>46</v>
      </c>
      <c r="G51" s="24">
        <v>340</v>
      </c>
      <c r="H51" s="24"/>
      <c r="I51" s="32">
        <v>50</v>
      </c>
      <c r="J51" s="26"/>
    </row>
    <row r="52" spans="1:11" s="21" customFormat="1" ht="24.75" customHeight="1">
      <c r="A52" s="30" t="s">
        <v>98</v>
      </c>
      <c r="B52" s="17" t="s">
        <v>99</v>
      </c>
      <c r="C52" s="17" t="s">
        <v>37</v>
      </c>
      <c r="D52" s="17" t="s">
        <v>37</v>
      </c>
      <c r="E52" s="17" t="s">
        <v>100</v>
      </c>
      <c r="F52" s="17" t="s">
        <v>40</v>
      </c>
      <c r="G52" s="18"/>
      <c r="H52" s="18"/>
      <c r="I52" s="31">
        <f>I54</f>
        <v>2230</v>
      </c>
      <c r="J52" s="20"/>
    </row>
    <row r="53" spans="1:11" ht="12.75" customHeight="1">
      <c r="A53" s="22" t="s">
        <v>76</v>
      </c>
      <c r="B53" s="23" t="s">
        <v>101</v>
      </c>
      <c r="C53" s="23" t="s">
        <v>37</v>
      </c>
      <c r="D53" s="23" t="s">
        <v>37</v>
      </c>
      <c r="E53" s="23" t="s">
        <v>100</v>
      </c>
      <c r="F53" s="23" t="s">
        <v>40</v>
      </c>
      <c r="G53" s="24">
        <v>300</v>
      </c>
      <c r="H53" s="24"/>
      <c r="I53" s="25">
        <f>I54</f>
        <v>2230</v>
      </c>
      <c r="J53" s="26"/>
    </row>
    <row r="54" spans="1:11" ht="15" customHeight="1">
      <c r="A54" s="22" t="s">
        <v>47</v>
      </c>
      <c r="B54" s="23" t="s">
        <v>102</v>
      </c>
      <c r="C54" s="23" t="s">
        <v>37</v>
      </c>
      <c r="D54" s="23" t="s">
        <v>37</v>
      </c>
      <c r="E54" s="23" t="s">
        <v>100</v>
      </c>
      <c r="F54" s="23" t="s">
        <v>46</v>
      </c>
      <c r="G54" s="24">
        <v>340</v>
      </c>
      <c r="H54" s="24"/>
      <c r="I54" s="25">
        <v>2230</v>
      </c>
      <c r="J54" s="26"/>
    </row>
    <row r="55" spans="1:11" ht="14.25" customHeight="1">
      <c r="A55" s="33" t="s">
        <v>103</v>
      </c>
      <c r="B55" s="24"/>
      <c r="C55" s="24"/>
      <c r="D55" s="24"/>
      <c r="E55" s="24"/>
      <c r="F55" s="24"/>
      <c r="G55" s="24"/>
      <c r="H55" s="24"/>
      <c r="I55" s="34">
        <f>I27+I42+I39+I52+I46+I23</f>
        <v>1224952</v>
      </c>
      <c r="J55" s="35"/>
    </row>
    <row r="56" spans="1:11" ht="13.5" customHeight="1">
      <c r="A56" s="36"/>
      <c r="B56" s="37"/>
      <c r="C56" s="38"/>
      <c r="D56" s="38"/>
      <c r="E56" s="38"/>
      <c r="F56" s="38"/>
      <c r="G56" s="37"/>
      <c r="H56" s="37"/>
      <c r="I56" s="39"/>
      <c r="J56" s="39"/>
    </row>
    <row r="57" spans="1:11" ht="13.5" customHeight="1">
      <c r="A57" s="40" t="s">
        <v>1</v>
      </c>
      <c r="B57" s="41"/>
      <c r="C57" s="42"/>
      <c r="D57" s="42"/>
      <c r="E57" s="42"/>
      <c r="F57" s="188" t="s">
        <v>104</v>
      </c>
      <c r="G57" s="188"/>
      <c r="H57" s="188"/>
      <c r="I57" s="42"/>
      <c r="J57" s="42"/>
    </row>
    <row r="58" spans="1:11" ht="14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1" ht="12" customHeight="1">
      <c r="A59" s="42" t="s">
        <v>105</v>
      </c>
      <c r="B59" s="42"/>
      <c r="C59" s="42"/>
      <c r="D59" s="42"/>
      <c r="E59" s="42"/>
      <c r="F59" s="42" t="s">
        <v>106</v>
      </c>
      <c r="G59" s="42"/>
      <c r="H59" s="42"/>
      <c r="I59" s="42"/>
      <c r="J59" s="42"/>
    </row>
    <row r="60" spans="1:1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2"/>
    </row>
    <row r="61" spans="1:11">
      <c r="A61" s="42" t="s">
        <v>107</v>
      </c>
      <c r="B61" s="42"/>
      <c r="C61" s="42"/>
      <c r="D61" s="42"/>
      <c r="E61" s="42"/>
      <c r="F61" s="42" t="s">
        <v>108</v>
      </c>
      <c r="G61" s="42"/>
      <c r="H61" s="42"/>
      <c r="I61" s="42" t="s">
        <v>109</v>
      </c>
      <c r="J61" s="42"/>
      <c r="K61" s="2"/>
    </row>
    <row r="62" spans="1:11" ht="25.5" customHeight="1">
      <c r="K62" s="43"/>
    </row>
    <row r="63" spans="1:11">
      <c r="K63" s="2"/>
    </row>
    <row r="64" spans="1:11">
      <c r="K64" s="2"/>
    </row>
  </sheetData>
  <mergeCells count="25">
    <mergeCell ref="A20:A21"/>
    <mergeCell ref="B20:B21"/>
    <mergeCell ref="C20:H20"/>
    <mergeCell ref="I20:J20"/>
    <mergeCell ref="F57:H57"/>
    <mergeCell ref="B15:G15"/>
    <mergeCell ref="H15:I15"/>
    <mergeCell ref="H16:I16"/>
    <mergeCell ref="B17:G17"/>
    <mergeCell ref="H17:I18"/>
    <mergeCell ref="H19:I19"/>
    <mergeCell ref="J17:J18"/>
    <mergeCell ref="B11:G11"/>
    <mergeCell ref="H11:I11"/>
    <mergeCell ref="J11:J12"/>
    <mergeCell ref="B13:G13"/>
    <mergeCell ref="H13:I13"/>
    <mergeCell ref="J13:J14"/>
    <mergeCell ref="A10:F10"/>
    <mergeCell ref="H10:I10"/>
    <mergeCell ref="F2:J3"/>
    <mergeCell ref="H7:I7"/>
    <mergeCell ref="H8:I9"/>
    <mergeCell ref="J8:J9"/>
    <mergeCell ref="A9:G9"/>
  </mergeCells>
  <pageMargins left="0.39370078740157483" right="0" top="0.39370078740157483" bottom="0" header="0" footer="0"/>
  <pageSetup paperSize="9" scale="8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121"/>
  <sheetViews>
    <sheetView showGridLines="0" topLeftCell="A88" workbookViewId="0">
      <selection activeCell="N107" sqref="N107:P107"/>
    </sheetView>
  </sheetViews>
  <sheetFormatPr defaultRowHeight="12.75"/>
  <cols>
    <col min="1" max="1" width="1" style="3" customWidth="1"/>
    <col min="2" max="6" width="4.7109375" style="3" customWidth="1"/>
    <col min="7" max="7" width="11.42578125" style="3" customWidth="1"/>
    <col min="8" max="8" width="4.7109375" style="3" customWidth="1"/>
    <col min="9" max="9" width="3.42578125" style="3" customWidth="1"/>
    <col min="10" max="10" width="5.42578125" style="3" customWidth="1"/>
    <col min="11" max="11" width="4.7109375" style="3" customWidth="1"/>
    <col min="12" max="12" width="4.5703125" style="3" customWidth="1"/>
    <col min="13" max="13" width="6.140625" style="3" customWidth="1"/>
    <col min="14" max="18" width="4.7109375" style="3" customWidth="1"/>
    <col min="19" max="19" width="9.5703125" style="3" customWidth="1"/>
    <col min="20" max="20" width="4.7109375" style="3" customWidth="1"/>
    <col min="21" max="21" width="11" style="3" customWidth="1"/>
    <col min="22" max="22" width="10.85546875" style="3" customWidth="1"/>
    <col min="23" max="256" width="9.140625" style="3"/>
    <col min="257" max="257" width="1" style="3" customWidth="1"/>
    <col min="258" max="262" width="4.7109375" style="3" customWidth="1"/>
    <col min="263" max="263" width="11.42578125" style="3" customWidth="1"/>
    <col min="264" max="264" width="4.7109375" style="3" customWidth="1"/>
    <col min="265" max="265" width="3.42578125" style="3" customWidth="1"/>
    <col min="266" max="266" width="5.42578125" style="3" customWidth="1"/>
    <col min="267" max="267" width="4.7109375" style="3" customWidth="1"/>
    <col min="268" max="268" width="4.5703125" style="3" customWidth="1"/>
    <col min="269" max="269" width="6.140625" style="3" customWidth="1"/>
    <col min="270" max="274" width="4.7109375" style="3" customWidth="1"/>
    <col min="275" max="275" width="9.5703125" style="3" customWidth="1"/>
    <col min="276" max="276" width="4.7109375" style="3" customWidth="1"/>
    <col min="277" max="277" width="11" style="3" customWidth="1"/>
    <col min="278" max="278" width="10.85546875" style="3" customWidth="1"/>
    <col min="279" max="512" width="9.140625" style="3"/>
    <col min="513" max="513" width="1" style="3" customWidth="1"/>
    <col min="514" max="518" width="4.7109375" style="3" customWidth="1"/>
    <col min="519" max="519" width="11.42578125" style="3" customWidth="1"/>
    <col min="520" max="520" width="4.7109375" style="3" customWidth="1"/>
    <col min="521" max="521" width="3.42578125" style="3" customWidth="1"/>
    <col min="522" max="522" width="5.42578125" style="3" customWidth="1"/>
    <col min="523" max="523" width="4.7109375" style="3" customWidth="1"/>
    <col min="524" max="524" width="4.5703125" style="3" customWidth="1"/>
    <col min="525" max="525" width="6.140625" style="3" customWidth="1"/>
    <col min="526" max="530" width="4.7109375" style="3" customWidth="1"/>
    <col min="531" max="531" width="9.5703125" style="3" customWidth="1"/>
    <col min="532" max="532" width="4.7109375" style="3" customWidth="1"/>
    <col min="533" max="533" width="11" style="3" customWidth="1"/>
    <col min="534" max="534" width="10.85546875" style="3" customWidth="1"/>
    <col min="535" max="768" width="9.140625" style="3"/>
    <col min="769" max="769" width="1" style="3" customWidth="1"/>
    <col min="770" max="774" width="4.7109375" style="3" customWidth="1"/>
    <col min="775" max="775" width="11.42578125" style="3" customWidth="1"/>
    <col min="776" max="776" width="4.7109375" style="3" customWidth="1"/>
    <col min="777" max="777" width="3.42578125" style="3" customWidth="1"/>
    <col min="778" max="778" width="5.42578125" style="3" customWidth="1"/>
    <col min="779" max="779" width="4.7109375" style="3" customWidth="1"/>
    <col min="780" max="780" width="4.5703125" style="3" customWidth="1"/>
    <col min="781" max="781" width="6.140625" style="3" customWidth="1"/>
    <col min="782" max="786" width="4.7109375" style="3" customWidth="1"/>
    <col min="787" max="787" width="9.5703125" style="3" customWidth="1"/>
    <col min="788" max="788" width="4.7109375" style="3" customWidth="1"/>
    <col min="789" max="789" width="11" style="3" customWidth="1"/>
    <col min="790" max="790" width="10.85546875" style="3" customWidth="1"/>
    <col min="791" max="1024" width="9.140625" style="3"/>
    <col min="1025" max="1025" width="1" style="3" customWidth="1"/>
    <col min="1026" max="1030" width="4.7109375" style="3" customWidth="1"/>
    <col min="1031" max="1031" width="11.42578125" style="3" customWidth="1"/>
    <col min="1032" max="1032" width="4.7109375" style="3" customWidth="1"/>
    <col min="1033" max="1033" width="3.42578125" style="3" customWidth="1"/>
    <col min="1034" max="1034" width="5.42578125" style="3" customWidth="1"/>
    <col min="1035" max="1035" width="4.7109375" style="3" customWidth="1"/>
    <col min="1036" max="1036" width="4.5703125" style="3" customWidth="1"/>
    <col min="1037" max="1037" width="6.140625" style="3" customWidth="1"/>
    <col min="1038" max="1042" width="4.7109375" style="3" customWidth="1"/>
    <col min="1043" max="1043" width="9.5703125" style="3" customWidth="1"/>
    <col min="1044" max="1044" width="4.7109375" style="3" customWidth="1"/>
    <col min="1045" max="1045" width="11" style="3" customWidth="1"/>
    <col min="1046" max="1046" width="10.85546875" style="3" customWidth="1"/>
    <col min="1047" max="1280" width="9.140625" style="3"/>
    <col min="1281" max="1281" width="1" style="3" customWidth="1"/>
    <col min="1282" max="1286" width="4.7109375" style="3" customWidth="1"/>
    <col min="1287" max="1287" width="11.42578125" style="3" customWidth="1"/>
    <col min="1288" max="1288" width="4.7109375" style="3" customWidth="1"/>
    <col min="1289" max="1289" width="3.42578125" style="3" customWidth="1"/>
    <col min="1290" max="1290" width="5.42578125" style="3" customWidth="1"/>
    <col min="1291" max="1291" width="4.7109375" style="3" customWidth="1"/>
    <col min="1292" max="1292" width="4.5703125" style="3" customWidth="1"/>
    <col min="1293" max="1293" width="6.140625" style="3" customWidth="1"/>
    <col min="1294" max="1298" width="4.7109375" style="3" customWidth="1"/>
    <col min="1299" max="1299" width="9.5703125" style="3" customWidth="1"/>
    <col min="1300" max="1300" width="4.7109375" style="3" customWidth="1"/>
    <col min="1301" max="1301" width="11" style="3" customWidth="1"/>
    <col min="1302" max="1302" width="10.85546875" style="3" customWidth="1"/>
    <col min="1303" max="1536" width="9.140625" style="3"/>
    <col min="1537" max="1537" width="1" style="3" customWidth="1"/>
    <col min="1538" max="1542" width="4.7109375" style="3" customWidth="1"/>
    <col min="1543" max="1543" width="11.42578125" style="3" customWidth="1"/>
    <col min="1544" max="1544" width="4.7109375" style="3" customWidth="1"/>
    <col min="1545" max="1545" width="3.42578125" style="3" customWidth="1"/>
    <col min="1546" max="1546" width="5.42578125" style="3" customWidth="1"/>
    <col min="1547" max="1547" width="4.7109375" style="3" customWidth="1"/>
    <col min="1548" max="1548" width="4.5703125" style="3" customWidth="1"/>
    <col min="1549" max="1549" width="6.140625" style="3" customWidth="1"/>
    <col min="1550" max="1554" width="4.7109375" style="3" customWidth="1"/>
    <col min="1555" max="1555" width="9.5703125" style="3" customWidth="1"/>
    <col min="1556" max="1556" width="4.7109375" style="3" customWidth="1"/>
    <col min="1557" max="1557" width="11" style="3" customWidth="1"/>
    <col min="1558" max="1558" width="10.85546875" style="3" customWidth="1"/>
    <col min="1559" max="1792" width="9.140625" style="3"/>
    <col min="1793" max="1793" width="1" style="3" customWidth="1"/>
    <col min="1794" max="1798" width="4.7109375" style="3" customWidth="1"/>
    <col min="1799" max="1799" width="11.42578125" style="3" customWidth="1"/>
    <col min="1800" max="1800" width="4.7109375" style="3" customWidth="1"/>
    <col min="1801" max="1801" width="3.42578125" style="3" customWidth="1"/>
    <col min="1802" max="1802" width="5.42578125" style="3" customWidth="1"/>
    <col min="1803" max="1803" width="4.7109375" style="3" customWidth="1"/>
    <col min="1804" max="1804" width="4.5703125" style="3" customWidth="1"/>
    <col min="1805" max="1805" width="6.140625" style="3" customWidth="1"/>
    <col min="1806" max="1810" width="4.7109375" style="3" customWidth="1"/>
    <col min="1811" max="1811" width="9.5703125" style="3" customWidth="1"/>
    <col min="1812" max="1812" width="4.7109375" style="3" customWidth="1"/>
    <col min="1813" max="1813" width="11" style="3" customWidth="1"/>
    <col min="1814" max="1814" width="10.85546875" style="3" customWidth="1"/>
    <col min="1815" max="2048" width="9.140625" style="3"/>
    <col min="2049" max="2049" width="1" style="3" customWidth="1"/>
    <col min="2050" max="2054" width="4.7109375" style="3" customWidth="1"/>
    <col min="2055" max="2055" width="11.42578125" style="3" customWidth="1"/>
    <col min="2056" max="2056" width="4.7109375" style="3" customWidth="1"/>
    <col min="2057" max="2057" width="3.42578125" style="3" customWidth="1"/>
    <col min="2058" max="2058" width="5.42578125" style="3" customWidth="1"/>
    <col min="2059" max="2059" width="4.7109375" style="3" customWidth="1"/>
    <col min="2060" max="2060" width="4.5703125" style="3" customWidth="1"/>
    <col min="2061" max="2061" width="6.140625" style="3" customWidth="1"/>
    <col min="2062" max="2066" width="4.7109375" style="3" customWidth="1"/>
    <col min="2067" max="2067" width="9.5703125" style="3" customWidth="1"/>
    <col min="2068" max="2068" width="4.7109375" style="3" customWidth="1"/>
    <col min="2069" max="2069" width="11" style="3" customWidth="1"/>
    <col min="2070" max="2070" width="10.85546875" style="3" customWidth="1"/>
    <col min="2071" max="2304" width="9.140625" style="3"/>
    <col min="2305" max="2305" width="1" style="3" customWidth="1"/>
    <col min="2306" max="2310" width="4.7109375" style="3" customWidth="1"/>
    <col min="2311" max="2311" width="11.42578125" style="3" customWidth="1"/>
    <col min="2312" max="2312" width="4.7109375" style="3" customWidth="1"/>
    <col min="2313" max="2313" width="3.42578125" style="3" customWidth="1"/>
    <col min="2314" max="2314" width="5.42578125" style="3" customWidth="1"/>
    <col min="2315" max="2315" width="4.7109375" style="3" customWidth="1"/>
    <col min="2316" max="2316" width="4.5703125" style="3" customWidth="1"/>
    <col min="2317" max="2317" width="6.140625" style="3" customWidth="1"/>
    <col min="2318" max="2322" width="4.7109375" style="3" customWidth="1"/>
    <col min="2323" max="2323" width="9.5703125" style="3" customWidth="1"/>
    <col min="2324" max="2324" width="4.7109375" style="3" customWidth="1"/>
    <col min="2325" max="2325" width="11" style="3" customWidth="1"/>
    <col min="2326" max="2326" width="10.85546875" style="3" customWidth="1"/>
    <col min="2327" max="2560" width="9.140625" style="3"/>
    <col min="2561" max="2561" width="1" style="3" customWidth="1"/>
    <col min="2562" max="2566" width="4.7109375" style="3" customWidth="1"/>
    <col min="2567" max="2567" width="11.42578125" style="3" customWidth="1"/>
    <col min="2568" max="2568" width="4.7109375" style="3" customWidth="1"/>
    <col min="2569" max="2569" width="3.42578125" style="3" customWidth="1"/>
    <col min="2570" max="2570" width="5.42578125" style="3" customWidth="1"/>
    <col min="2571" max="2571" width="4.7109375" style="3" customWidth="1"/>
    <col min="2572" max="2572" width="4.5703125" style="3" customWidth="1"/>
    <col min="2573" max="2573" width="6.140625" style="3" customWidth="1"/>
    <col min="2574" max="2578" width="4.7109375" style="3" customWidth="1"/>
    <col min="2579" max="2579" width="9.5703125" style="3" customWidth="1"/>
    <col min="2580" max="2580" width="4.7109375" style="3" customWidth="1"/>
    <col min="2581" max="2581" width="11" style="3" customWidth="1"/>
    <col min="2582" max="2582" width="10.85546875" style="3" customWidth="1"/>
    <col min="2583" max="2816" width="9.140625" style="3"/>
    <col min="2817" max="2817" width="1" style="3" customWidth="1"/>
    <col min="2818" max="2822" width="4.7109375" style="3" customWidth="1"/>
    <col min="2823" max="2823" width="11.42578125" style="3" customWidth="1"/>
    <col min="2824" max="2824" width="4.7109375" style="3" customWidth="1"/>
    <col min="2825" max="2825" width="3.42578125" style="3" customWidth="1"/>
    <col min="2826" max="2826" width="5.42578125" style="3" customWidth="1"/>
    <col min="2827" max="2827" width="4.7109375" style="3" customWidth="1"/>
    <col min="2828" max="2828" width="4.5703125" style="3" customWidth="1"/>
    <col min="2829" max="2829" width="6.140625" style="3" customWidth="1"/>
    <col min="2830" max="2834" width="4.7109375" style="3" customWidth="1"/>
    <col min="2835" max="2835" width="9.5703125" style="3" customWidth="1"/>
    <col min="2836" max="2836" width="4.7109375" style="3" customWidth="1"/>
    <col min="2837" max="2837" width="11" style="3" customWidth="1"/>
    <col min="2838" max="2838" width="10.85546875" style="3" customWidth="1"/>
    <col min="2839" max="3072" width="9.140625" style="3"/>
    <col min="3073" max="3073" width="1" style="3" customWidth="1"/>
    <col min="3074" max="3078" width="4.7109375" style="3" customWidth="1"/>
    <col min="3079" max="3079" width="11.42578125" style="3" customWidth="1"/>
    <col min="3080" max="3080" width="4.7109375" style="3" customWidth="1"/>
    <col min="3081" max="3081" width="3.42578125" style="3" customWidth="1"/>
    <col min="3082" max="3082" width="5.42578125" style="3" customWidth="1"/>
    <col min="3083" max="3083" width="4.7109375" style="3" customWidth="1"/>
    <col min="3084" max="3084" width="4.5703125" style="3" customWidth="1"/>
    <col min="3085" max="3085" width="6.140625" style="3" customWidth="1"/>
    <col min="3086" max="3090" width="4.7109375" style="3" customWidth="1"/>
    <col min="3091" max="3091" width="9.5703125" style="3" customWidth="1"/>
    <col min="3092" max="3092" width="4.7109375" style="3" customWidth="1"/>
    <col min="3093" max="3093" width="11" style="3" customWidth="1"/>
    <col min="3094" max="3094" width="10.85546875" style="3" customWidth="1"/>
    <col min="3095" max="3328" width="9.140625" style="3"/>
    <col min="3329" max="3329" width="1" style="3" customWidth="1"/>
    <col min="3330" max="3334" width="4.7109375" style="3" customWidth="1"/>
    <col min="3335" max="3335" width="11.42578125" style="3" customWidth="1"/>
    <col min="3336" max="3336" width="4.7109375" style="3" customWidth="1"/>
    <col min="3337" max="3337" width="3.42578125" style="3" customWidth="1"/>
    <col min="3338" max="3338" width="5.42578125" style="3" customWidth="1"/>
    <col min="3339" max="3339" width="4.7109375" style="3" customWidth="1"/>
    <col min="3340" max="3340" width="4.5703125" style="3" customWidth="1"/>
    <col min="3341" max="3341" width="6.140625" style="3" customWidth="1"/>
    <col min="3342" max="3346" width="4.7109375" style="3" customWidth="1"/>
    <col min="3347" max="3347" width="9.5703125" style="3" customWidth="1"/>
    <col min="3348" max="3348" width="4.7109375" style="3" customWidth="1"/>
    <col min="3349" max="3349" width="11" style="3" customWidth="1"/>
    <col min="3350" max="3350" width="10.85546875" style="3" customWidth="1"/>
    <col min="3351" max="3584" width="9.140625" style="3"/>
    <col min="3585" max="3585" width="1" style="3" customWidth="1"/>
    <col min="3586" max="3590" width="4.7109375" style="3" customWidth="1"/>
    <col min="3591" max="3591" width="11.42578125" style="3" customWidth="1"/>
    <col min="3592" max="3592" width="4.7109375" style="3" customWidth="1"/>
    <col min="3593" max="3593" width="3.42578125" style="3" customWidth="1"/>
    <col min="3594" max="3594" width="5.42578125" style="3" customWidth="1"/>
    <col min="3595" max="3595" width="4.7109375" style="3" customWidth="1"/>
    <col min="3596" max="3596" width="4.5703125" style="3" customWidth="1"/>
    <col min="3597" max="3597" width="6.140625" style="3" customWidth="1"/>
    <col min="3598" max="3602" width="4.7109375" style="3" customWidth="1"/>
    <col min="3603" max="3603" width="9.5703125" style="3" customWidth="1"/>
    <col min="3604" max="3604" width="4.7109375" style="3" customWidth="1"/>
    <col min="3605" max="3605" width="11" style="3" customWidth="1"/>
    <col min="3606" max="3606" width="10.85546875" style="3" customWidth="1"/>
    <col min="3607" max="3840" width="9.140625" style="3"/>
    <col min="3841" max="3841" width="1" style="3" customWidth="1"/>
    <col min="3842" max="3846" width="4.7109375" style="3" customWidth="1"/>
    <col min="3847" max="3847" width="11.42578125" style="3" customWidth="1"/>
    <col min="3848" max="3848" width="4.7109375" style="3" customWidth="1"/>
    <col min="3849" max="3849" width="3.42578125" style="3" customWidth="1"/>
    <col min="3850" max="3850" width="5.42578125" style="3" customWidth="1"/>
    <col min="3851" max="3851" width="4.7109375" style="3" customWidth="1"/>
    <col min="3852" max="3852" width="4.5703125" style="3" customWidth="1"/>
    <col min="3853" max="3853" width="6.140625" style="3" customWidth="1"/>
    <col min="3854" max="3858" width="4.7109375" style="3" customWidth="1"/>
    <col min="3859" max="3859" width="9.5703125" style="3" customWidth="1"/>
    <col min="3860" max="3860" width="4.7109375" style="3" customWidth="1"/>
    <col min="3861" max="3861" width="11" style="3" customWidth="1"/>
    <col min="3862" max="3862" width="10.85546875" style="3" customWidth="1"/>
    <col min="3863" max="4096" width="9.140625" style="3"/>
    <col min="4097" max="4097" width="1" style="3" customWidth="1"/>
    <col min="4098" max="4102" width="4.7109375" style="3" customWidth="1"/>
    <col min="4103" max="4103" width="11.42578125" style="3" customWidth="1"/>
    <col min="4104" max="4104" width="4.7109375" style="3" customWidth="1"/>
    <col min="4105" max="4105" width="3.42578125" style="3" customWidth="1"/>
    <col min="4106" max="4106" width="5.42578125" style="3" customWidth="1"/>
    <col min="4107" max="4107" width="4.7109375" style="3" customWidth="1"/>
    <col min="4108" max="4108" width="4.5703125" style="3" customWidth="1"/>
    <col min="4109" max="4109" width="6.140625" style="3" customWidth="1"/>
    <col min="4110" max="4114" width="4.7109375" style="3" customWidth="1"/>
    <col min="4115" max="4115" width="9.5703125" style="3" customWidth="1"/>
    <col min="4116" max="4116" width="4.7109375" style="3" customWidth="1"/>
    <col min="4117" max="4117" width="11" style="3" customWidth="1"/>
    <col min="4118" max="4118" width="10.85546875" style="3" customWidth="1"/>
    <col min="4119" max="4352" width="9.140625" style="3"/>
    <col min="4353" max="4353" width="1" style="3" customWidth="1"/>
    <col min="4354" max="4358" width="4.7109375" style="3" customWidth="1"/>
    <col min="4359" max="4359" width="11.42578125" style="3" customWidth="1"/>
    <col min="4360" max="4360" width="4.7109375" style="3" customWidth="1"/>
    <col min="4361" max="4361" width="3.42578125" style="3" customWidth="1"/>
    <col min="4362" max="4362" width="5.42578125" style="3" customWidth="1"/>
    <col min="4363" max="4363" width="4.7109375" style="3" customWidth="1"/>
    <col min="4364" max="4364" width="4.5703125" style="3" customWidth="1"/>
    <col min="4365" max="4365" width="6.140625" style="3" customWidth="1"/>
    <col min="4366" max="4370" width="4.7109375" style="3" customWidth="1"/>
    <col min="4371" max="4371" width="9.5703125" style="3" customWidth="1"/>
    <col min="4372" max="4372" width="4.7109375" style="3" customWidth="1"/>
    <col min="4373" max="4373" width="11" style="3" customWidth="1"/>
    <col min="4374" max="4374" width="10.85546875" style="3" customWidth="1"/>
    <col min="4375" max="4608" width="9.140625" style="3"/>
    <col min="4609" max="4609" width="1" style="3" customWidth="1"/>
    <col min="4610" max="4614" width="4.7109375" style="3" customWidth="1"/>
    <col min="4615" max="4615" width="11.42578125" style="3" customWidth="1"/>
    <col min="4616" max="4616" width="4.7109375" style="3" customWidth="1"/>
    <col min="4617" max="4617" width="3.42578125" style="3" customWidth="1"/>
    <col min="4618" max="4618" width="5.42578125" style="3" customWidth="1"/>
    <col min="4619" max="4619" width="4.7109375" style="3" customWidth="1"/>
    <col min="4620" max="4620" width="4.5703125" style="3" customWidth="1"/>
    <col min="4621" max="4621" width="6.140625" style="3" customWidth="1"/>
    <col min="4622" max="4626" width="4.7109375" style="3" customWidth="1"/>
    <col min="4627" max="4627" width="9.5703125" style="3" customWidth="1"/>
    <col min="4628" max="4628" width="4.7109375" style="3" customWidth="1"/>
    <col min="4629" max="4629" width="11" style="3" customWidth="1"/>
    <col min="4630" max="4630" width="10.85546875" style="3" customWidth="1"/>
    <col min="4631" max="4864" width="9.140625" style="3"/>
    <col min="4865" max="4865" width="1" style="3" customWidth="1"/>
    <col min="4866" max="4870" width="4.7109375" style="3" customWidth="1"/>
    <col min="4871" max="4871" width="11.42578125" style="3" customWidth="1"/>
    <col min="4872" max="4872" width="4.7109375" style="3" customWidth="1"/>
    <col min="4873" max="4873" width="3.42578125" style="3" customWidth="1"/>
    <col min="4874" max="4874" width="5.42578125" style="3" customWidth="1"/>
    <col min="4875" max="4875" width="4.7109375" style="3" customWidth="1"/>
    <col min="4876" max="4876" width="4.5703125" style="3" customWidth="1"/>
    <col min="4877" max="4877" width="6.140625" style="3" customWidth="1"/>
    <col min="4878" max="4882" width="4.7109375" style="3" customWidth="1"/>
    <col min="4883" max="4883" width="9.5703125" style="3" customWidth="1"/>
    <col min="4884" max="4884" width="4.7109375" style="3" customWidth="1"/>
    <col min="4885" max="4885" width="11" style="3" customWidth="1"/>
    <col min="4886" max="4886" width="10.85546875" style="3" customWidth="1"/>
    <col min="4887" max="5120" width="9.140625" style="3"/>
    <col min="5121" max="5121" width="1" style="3" customWidth="1"/>
    <col min="5122" max="5126" width="4.7109375" style="3" customWidth="1"/>
    <col min="5127" max="5127" width="11.42578125" style="3" customWidth="1"/>
    <col min="5128" max="5128" width="4.7109375" style="3" customWidth="1"/>
    <col min="5129" max="5129" width="3.42578125" style="3" customWidth="1"/>
    <col min="5130" max="5130" width="5.42578125" style="3" customWidth="1"/>
    <col min="5131" max="5131" width="4.7109375" style="3" customWidth="1"/>
    <col min="5132" max="5132" width="4.5703125" style="3" customWidth="1"/>
    <col min="5133" max="5133" width="6.140625" style="3" customWidth="1"/>
    <col min="5134" max="5138" width="4.7109375" style="3" customWidth="1"/>
    <col min="5139" max="5139" width="9.5703125" style="3" customWidth="1"/>
    <col min="5140" max="5140" width="4.7109375" style="3" customWidth="1"/>
    <col min="5141" max="5141" width="11" style="3" customWidth="1"/>
    <col min="5142" max="5142" width="10.85546875" style="3" customWidth="1"/>
    <col min="5143" max="5376" width="9.140625" style="3"/>
    <col min="5377" max="5377" width="1" style="3" customWidth="1"/>
    <col min="5378" max="5382" width="4.7109375" style="3" customWidth="1"/>
    <col min="5383" max="5383" width="11.42578125" style="3" customWidth="1"/>
    <col min="5384" max="5384" width="4.7109375" style="3" customWidth="1"/>
    <col min="5385" max="5385" width="3.42578125" style="3" customWidth="1"/>
    <col min="5386" max="5386" width="5.42578125" style="3" customWidth="1"/>
    <col min="5387" max="5387" width="4.7109375" style="3" customWidth="1"/>
    <col min="5388" max="5388" width="4.5703125" style="3" customWidth="1"/>
    <col min="5389" max="5389" width="6.140625" style="3" customWidth="1"/>
    <col min="5390" max="5394" width="4.7109375" style="3" customWidth="1"/>
    <col min="5395" max="5395" width="9.5703125" style="3" customWidth="1"/>
    <col min="5396" max="5396" width="4.7109375" style="3" customWidth="1"/>
    <col min="5397" max="5397" width="11" style="3" customWidth="1"/>
    <col min="5398" max="5398" width="10.85546875" style="3" customWidth="1"/>
    <col min="5399" max="5632" width="9.140625" style="3"/>
    <col min="5633" max="5633" width="1" style="3" customWidth="1"/>
    <col min="5634" max="5638" width="4.7109375" style="3" customWidth="1"/>
    <col min="5639" max="5639" width="11.42578125" style="3" customWidth="1"/>
    <col min="5640" max="5640" width="4.7109375" style="3" customWidth="1"/>
    <col min="5641" max="5641" width="3.42578125" style="3" customWidth="1"/>
    <col min="5642" max="5642" width="5.42578125" style="3" customWidth="1"/>
    <col min="5643" max="5643" width="4.7109375" style="3" customWidth="1"/>
    <col min="5644" max="5644" width="4.5703125" style="3" customWidth="1"/>
    <col min="5645" max="5645" width="6.140625" style="3" customWidth="1"/>
    <col min="5646" max="5650" width="4.7109375" style="3" customWidth="1"/>
    <col min="5651" max="5651" width="9.5703125" style="3" customWidth="1"/>
    <col min="5652" max="5652" width="4.7109375" style="3" customWidth="1"/>
    <col min="5653" max="5653" width="11" style="3" customWidth="1"/>
    <col min="5654" max="5654" width="10.85546875" style="3" customWidth="1"/>
    <col min="5655" max="5888" width="9.140625" style="3"/>
    <col min="5889" max="5889" width="1" style="3" customWidth="1"/>
    <col min="5890" max="5894" width="4.7109375" style="3" customWidth="1"/>
    <col min="5895" max="5895" width="11.42578125" style="3" customWidth="1"/>
    <col min="5896" max="5896" width="4.7109375" style="3" customWidth="1"/>
    <col min="5897" max="5897" width="3.42578125" style="3" customWidth="1"/>
    <col min="5898" max="5898" width="5.42578125" style="3" customWidth="1"/>
    <col min="5899" max="5899" width="4.7109375" style="3" customWidth="1"/>
    <col min="5900" max="5900" width="4.5703125" style="3" customWidth="1"/>
    <col min="5901" max="5901" width="6.140625" style="3" customWidth="1"/>
    <col min="5902" max="5906" width="4.7109375" style="3" customWidth="1"/>
    <col min="5907" max="5907" width="9.5703125" style="3" customWidth="1"/>
    <col min="5908" max="5908" width="4.7109375" style="3" customWidth="1"/>
    <col min="5909" max="5909" width="11" style="3" customWidth="1"/>
    <col min="5910" max="5910" width="10.85546875" style="3" customWidth="1"/>
    <col min="5911" max="6144" width="9.140625" style="3"/>
    <col min="6145" max="6145" width="1" style="3" customWidth="1"/>
    <col min="6146" max="6150" width="4.7109375" style="3" customWidth="1"/>
    <col min="6151" max="6151" width="11.42578125" style="3" customWidth="1"/>
    <col min="6152" max="6152" width="4.7109375" style="3" customWidth="1"/>
    <col min="6153" max="6153" width="3.42578125" style="3" customWidth="1"/>
    <col min="6154" max="6154" width="5.42578125" style="3" customWidth="1"/>
    <col min="6155" max="6155" width="4.7109375" style="3" customWidth="1"/>
    <col min="6156" max="6156" width="4.5703125" style="3" customWidth="1"/>
    <col min="6157" max="6157" width="6.140625" style="3" customWidth="1"/>
    <col min="6158" max="6162" width="4.7109375" style="3" customWidth="1"/>
    <col min="6163" max="6163" width="9.5703125" style="3" customWidth="1"/>
    <col min="6164" max="6164" width="4.7109375" style="3" customWidth="1"/>
    <col min="6165" max="6165" width="11" style="3" customWidth="1"/>
    <col min="6166" max="6166" width="10.85546875" style="3" customWidth="1"/>
    <col min="6167" max="6400" width="9.140625" style="3"/>
    <col min="6401" max="6401" width="1" style="3" customWidth="1"/>
    <col min="6402" max="6406" width="4.7109375" style="3" customWidth="1"/>
    <col min="6407" max="6407" width="11.42578125" style="3" customWidth="1"/>
    <col min="6408" max="6408" width="4.7109375" style="3" customWidth="1"/>
    <col min="6409" max="6409" width="3.42578125" style="3" customWidth="1"/>
    <col min="6410" max="6410" width="5.42578125" style="3" customWidth="1"/>
    <col min="6411" max="6411" width="4.7109375" style="3" customWidth="1"/>
    <col min="6412" max="6412" width="4.5703125" style="3" customWidth="1"/>
    <col min="6413" max="6413" width="6.140625" style="3" customWidth="1"/>
    <col min="6414" max="6418" width="4.7109375" style="3" customWidth="1"/>
    <col min="6419" max="6419" width="9.5703125" style="3" customWidth="1"/>
    <col min="6420" max="6420" width="4.7109375" style="3" customWidth="1"/>
    <col min="6421" max="6421" width="11" style="3" customWidth="1"/>
    <col min="6422" max="6422" width="10.85546875" style="3" customWidth="1"/>
    <col min="6423" max="6656" width="9.140625" style="3"/>
    <col min="6657" max="6657" width="1" style="3" customWidth="1"/>
    <col min="6658" max="6662" width="4.7109375" style="3" customWidth="1"/>
    <col min="6663" max="6663" width="11.42578125" style="3" customWidth="1"/>
    <col min="6664" max="6664" width="4.7109375" style="3" customWidth="1"/>
    <col min="6665" max="6665" width="3.42578125" style="3" customWidth="1"/>
    <col min="6666" max="6666" width="5.42578125" style="3" customWidth="1"/>
    <col min="6667" max="6667" width="4.7109375" style="3" customWidth="1"/>
    <col min="6668" max="6668" width="4.5703125" style="3" customWidth="1"/>
    <col min="6669" max="6669" width="6.140625" style="3" customWidth="1"/>
    <col min="6670" max="6674" width="4.7109375" style="3" customWidth="1"/>
    <col min="6675" max="6675" width="9.5703125" style="3" customWidth="1"/>
    <col min="6676" max="6676" width="4.7109375" style="3" customWidth="1"/>
    <col min="6677" max="6677" width="11" style="3" customWidth="1"/>
    <col min="6678" max="6678" width="10.85546875" style="3" customWidth="1"/>
    <col min="6679" max="6912" width="9.140625" style="3"/>
    <col min="6913" max="6913" width="1" style="3" customWidth="1"/>
    <col min="6914" max="6918" width="4.7109375" style="3" customWidth="1"/>
    <col min="6919" max="6919" width="11.42578125" style="3" customWidth="1"/>
    <col min="6920" max="6920" width="4.7109375" style="3" customWidth="1"/>
    <col min="6921" max="6921" width="3.42578125" style="3" customWidth="1"/>
    <col min="6922" max="6922" width="5.42578125" style="3" customWidth="1"/>
    <col min="6923" max="6923" width="4.7109375" style="3" customWidth="1"/>
    <col min="6924" max="6924" width="4.5703125" style="3" customWidth="1"/>
    <col min="6925" max="6925" width="6.140625" style="3" customWidth="1"/>
    <col min="6926" max="6930" width="4.7109375" style="3" customWidth="1"/>
    <col min="6931" max="6931" width="9.5703125" style="3" customWidth="1"/>
    <col min="6932" max="6932" width="4.7109375" style="3" customWidth="1"/>
    <col min="6933" max="6933" width="11" style="3" customWidth="1"/>
    <col min="6934" max="6934" width="10.85546875" style="3" customWidth="1"/>
    <col min="6935" max="7168" width="9.140625" style="3"/>
    <col min="7169" max="7169" width="1" style="3" customWidth="1"/>
    <col min="7170" max="7174" width="4.7109375" style="3" customWidth="1"/>
    <col min="7175" max="7175" width="11.42578125" style="3" customWidth="1"/>
    <col min="7176" max="7176" width="4.7109375" style="3" customWidth="1"/>
    <col min="7177" max="7177" width="3.42578125" style="3" customWidth="1"/>
    <col min="7178" max="7178" width="5.42578125" style="3" customWidth="1"/>
    <col min="7179" max="7179" width="4.7109375" style="3" customWidth="1"/>
    <col min="7180" max="7180" width="4.5703125" style="3" customWidth="1"/>
    <col min="7181" max="7181" width="6.140625" style="3" customWidth="1"/>
    <col min="7182" max="7186" width="4.7109375" style="3" customWidth="1"/>
    <col min="7187" max="7187" width="9.5703125" style="3" customWidth="1"/>
    <col min="7188" max="7188" width="4.7109375" style="3" customWidth="1"/>
    <col min="7189" max="7189" width="11" style="3" customWidth="1"/>
    <col min="7190" max="7190" width="10.85546875" style="3" customWidth="1"/>
    <col min="7191" max="7424" width="9.140625" style="3"/>
    <col min="7425" max="7425" width="1" style="3" customWidth="1"/>
    <col min="7426" max="7430" width="4.7109375" style="3" customWidth="1"/>
    <col min="7431" max="7431" width="11.42578125" style="3" customWidth="1"/>
    <col min="7432" max="7432" width="4.7109375" style="3" customWidth="1"/>
    <col min="7433" max="7433" width="3.42578125" style="3" customWidth="1"/>
    <col min="7434" max="7434" width="5.42578125" style="3" customWidth="1"/>
    <col min="7435" max="7435" width="4.7109375" style="3" customWidth="1"/>
    <col min="7436" max="7436" width="4.5703125" style="3" customWidth="1"/>
    <col min="7437" max="7437" width="6.140625" style="3" customWidth="1"/>
    <col min="7438" max="7442" width="4.7109375" style="3" customWidth="1"/>
    <col min="7443" max="7443" width="9.5703125" style="3" customWidth="1"/>
    <col min="7444" max="7444" width="4.7109375" style="3" customWidth="1"/>
    <col min="7445" max="7445" width="11" style="3" customWidth="1"/>
    <col min="7446" max="7446" width="10.85546875" style="3" customWidth="1"/>
    <col min="7447" max="7680" width="9.140625" style="3"/>
    <col min="7681" max="7681" width="1" style="3" customWidth="1"/>
    <col min="7682" max="7686" width="4.7109375" style="3" customWidth="1"/>
    <col min="7687" max="7687" width="11.42578125" style="3" customWidth="1"/>
    <col min="7688" max="7688" width="4.7109375" style="3" customWidth="1"/>
    <col min="7689" max="7689" width="3.42578125" style="3" customWidth="1"/>
    <col min="7690" max="7690" width="5.42578125" style="3" customWidth="1"/>
    <col min="7691" max="7691" width="4.7109375" style="3" customWidth="1"/>
    <col min="7692" max="7692" width="4.5703125" style="3" customWidth="1"/>
    <col min="7693" max="7693" width="6.140625" style="3" customWidth="1"/>
    <col min="7694" max="7698" width="4.7109375" style="3" customWidth="1"/>
    <col min="7699" max="7699" width="9.5703125" style="3" customWidth="1"/>
    <col min="7700" max="7700" width="4.7109375" style="3" customWidth="1"/>
    <col min="7701" max="7701" width="11" style="3" customWidth="1"/>
    <col min="7702" max="7702" width="10.85546875" style="3" customWidth="1"/>
    <col min="7703" max="7936" width="9.140625" style="3"/>
    <col min="7937" max="7937" width="1" style="3" customWidth="1"/>
    <col min="7938" max="7942" width="4.7109375" style="3" customWidth="1"/>
    <col min="7943" max="7943" width="11.42578125" style="3" customWidth="1"/>
    <col min="7944" max="7944" width="4.7109375" style="3" customWidth="1"/>
    <col min="7945" max="7945" width="3.42578125" style="3" customWidth="1"/>
    <col min="7946" max="7946" width="5.42578125" style="3" customWidth="1"/>
    <col min="7947" max="7947" width="4.7109375" style="3" customWidth="1"/>
    <col min="7948" max="7948" width="4.5703125" style="3" customWidth="1"/>
    <col min="7949" max="7949" width="6.140625" style="3" customWidth="1"/>
    <col min="7950" max="7954" width="4.7109375" style="3" customWidth="1"/>
    <col min="7955" max="7955" width="9.5703125" style="3" customWidth="1"/>
    <col min="7956" max="7956" width="4.7109375" style="3" customWidth="1"/>
    <col min="7957" max="7957" width="11" style="3" customWidth="1"/>
    <col min="7958" max="7958" width="10.85546875" style="3" customWidth="1"/>
    <col min="7959" max="8192" width="9.140625" style="3"/>
    <col min="8193" max="8193" width="1" style="3" customWidth="1"/>
    <col min="8194" max="8198" width="4.7109375" style="3" customWidth="1"/>
    <col min="8199" max="8199" width="11.42578125" style="3" customWidth="1"/>
    <col min="8200" max="8200" width="4.7109375" style="3" customWidth="1"/>
    <col min="8201" max="8201" width="3.42578125" style="3" customWidth="1"/>
    <col min="8202" max="8202" width="5.42578125" style="3" customWidth="1"/>
    <col min="8203" max="8203" width="4.7109375" style="3" customWidth="1"/>
    <col min="8204" max="8204" width="4.5703125" style="3" customWidth="1"/>
    <col min="8205" max="8205" width="6.140625" style="3" customWidth="1"/>
    <col min="8206" max="8210" width="4.7109375" style="3" customWidth="1"/>
    <col min="8211" max="8211" width="9.5703125" style="3" customWidth="1"/>
    <col min="8212" max="8212" width="4.7109375" style="3" customWidth="1"/>
    <col min="8213" max="8213" width="11" style="3" customWidth="1"/>
    <col min="8214" max="8214" width="10.85546875" style="3" customWidth="1"/>
    <col min="8215" max="8448" width="9.140625" style="3"/>
    <col min="8449" max="8449" width="1" style="3" customWidth="1"/>
    <col min="8450" max="8454" width="4.7109375" style="3" customWidth="1"/>
    <col min="8455" max="8455" width="11.42578125" style="3" customWidth="1"/>
    <col min="8456" max="8456" width="4.7109375" style="3" customWidth="1"/>
    <col min="8457" max="8457" width="3.42578125" style="3" customWidth="1"/>
    <col min="8458" max="8458" width="5.42578125" style="3" customWidth="1"/>
    <col min="8459" max="8459" width="4.7109375" style="3" customWidth="1"/>
    <col min="8460" max="8460" width="4.5703125" style="3" customWidth="1"/>
    <col min="8461" max="8461" width="6.140625" style="3" customWidth="1"/>
    <col min="8462" max="8466" width="4.7109375" style="3" customWidth="1"/>
    <col min="8467" max="8467" width="9.5703125" style="3" customWidth="1"/>
    <col min="8468" max="8468" width="4.7109375" style="3" customWidth="1"/>
    <col min="8469" max="8469" width="11" style="3" customWidth="1"/>
    <col min="8470" max="8470" width="10.85546875" style="3" customWidth="1"/>
    <col min="8471" max="8704" width="9.140625" style="3"/>
    <col min="8705" max="8705" width="1" style="3" customWidth="1"/>
    <col min="8706" max="8710" width="4.7109375" style="3" customWidth="1"/>
    <col min="8711" max="8711" width="11.42578125" style="3" customWidth="1"/>
    <col min="8712" max="8712" width="4.7109375" style="3" customWidth="1"/>
    <col min="8713" max="8713" width="3.42578125" style="3" customWidth="1"/>
    <col min="8714" max="8714" width="5.42578125" style="3" customWidth="1"/>
    <col min="8715" max="8715" width="4.7109375" style="3" customWidth="1"/>
    <col min="8716" max="8716" width="4.5703125" style="3" customWidth="1"/>
    <col min="8717" max="8717" width="6.140625" style="3" customWidth="1"/>
    <col min="8718" max="8722" width="4.7109375" style="3" customWidth="1"/>
    <col min="8723" max="8723" width="9.5703125" style="3" customWidth="1"/>
    <col min="8724" max="8724" width="4.7109375" style="3" customWidth="1"/>
    <col min="8725" max="8725" width="11" style="3" customWidth="1"/>
    <col min="8726" max="8726" width="10.85546875" style="3" customWidth="1"/>
    <col min="8727" max="8960" width="9.140625" style="3"/>
    <col min="8961" max="8961" width="1" style="3" customWidth="1"/>
    <col min="8962" max="8966" width="4.7109375" style="3" customWidth="1"/>
    <col min="8967" max="8967" width="11.42578125" style="3" customWidth="1"/>
    <col min="8968" max="8968" width="4.7109375" style="3" customWidth="1"/>
    <col min="8969" max="8969" width="3.42578125" style="3" customWidth="1"/>
    <col min="8970" max="8970" width="5.42578125" style="3" customWidth="1"/>
    <col min="8971" max="8971" width="4.7109375" style="3" customWidth="1"/>
    <col min="8972" max="8972" width="4.5703125" style="3" customWidth="1"/>
    <col min="8973" max="8973" width="6.140625" style="3" customWidth="1"/>
    <col min="8974" max="8978" width="4.7109375" style="3" customWidth="1"/>
    <col min="8979" max="8979" width="9.5703125" style="3" customWidth="1"/>
    <col min="8980" max="8980" width="4.7109375" style="3" customWidth="1"/>
    <col min="8981" max="8981" width="11" style="3" customWidth="1"/>
    <col min="8982" max="8982" width="10.85546875" style="3" customWidth="1"/>
    <col min="8983" max="9216" width="9.140625" style="3"/>
    <col min="9217" max="9217" width="1" style="3" customWidth="1"/>
    <col min="9218" max="9222" width="4.7109375" style="3" customWidth="1"/>
    <col min="9223" max="9223" width="11.42578125" style="3" customWidth="1"/>
    <col min="9224" max="9224" width="4.7109375" style="3" customWidth="1"/>
    <col min="9225" max="9225" width="3.42578125" style="3" customWidth="1"/>
    <col min="9226" max="9226" width="5.42578125" style="3" customWidth="1"/>
    <col min="9227" max="9227" width="4.7109375" style="3" customWidth="1"/>
    <col min="9228" max="9228" width="4.5703125" style="3" customWidth="1"/>
    <col min="9229" max="9229" width="6.140625" style="3" customWidth="1"/>
    <col min="9230" max="9234" width="4.7109375" style="3" customWidth="1"/>
    <col min="9235" max="9235" width="9.5703125" style="3" customWidth="1"/>
    <col min="9236" max="9236" width="4.7109375" style="3" customWidth="1"/>
    <col min="9237" max="9237" width="11" style="3" customWidth="1"/>
    <col min="9238" max="9238" width="10.85546875" style="3" customWidth="1"/>
    <col min="9239" max="9472" width="9.140625" style="3"/>
    <col min="9473" max="9473" width="1" style="3" customWidth="1"/>
    <col min="9474" max="9478" width="4.7109375" style="3" customWidth="1"/>
    <col min="9479" max="9479" width="11.42578125" style="3" customWidth="1"/>
    <col min="9480" max="9480" width="4.7109375" style="3" customWidth="1"/>
    <col min="9481" max="9481" width="3.42578125" style="3" customWidth="1"/>
    <col min="9482" max="9482" width="5.42578125" style="3" customWidth="1"/>
    <col min="9483" max="9483" width="4.7109375" style="3" customWidth="1"/>
    <col min="9484" max="9484" width="4.5703125" style="3" customWidth="1"/>
    <col min="9485" max="9485" width="6.140625" style="3" customWidth="1"/>
    <col min="9486" max="9490" width="4.7109375" style="3" customWidth="1"/>
    <col min="9491" max="9491" width="9.5703125" style="3" customWidth="1"/>
    <col min="9492" max="9492" width="4.7109375" style="3" customWidth="1"/>
    <col min="9493" max="9493" width="11" style="3" customWidth="1"/>
    <col min="9494" max="9494" width="10.85546875" style="3" customWidth="1"/>
    <col min="9495" max="9728" width="9.140625" style="3"/>
    <col min="9729" max="9729" width="1" style="3" customWidth="1"/>
    <col min="9730" max="9734" width="4.7109375" style="3" customWidth="1"/>
    <col min="9735" max="9735" width="11.42578125" style="3" customWidth="1"/>
    <col min="9736" max="9736" width="4.7109375" style="3" customWidth="1"/>
    <col min="9737" max="9737" width="3.42578125" style="3" customWidth="1"/>
    <col min="9738" max="9738" width="5.42578125" style="3" customWidth="1"/>
    <col min="9739" max="9739" width="4.7109375" style="3" customWidth="1"/>
    <col min="9740" max="9740" width="4.5703125" style="3" customWidth="1"/>
    <col min="9741" max="9741" width="6.140625" style="3" customWidth="1"/>
    <col min="9742" max="9746" width="4.7109375" style="3" customWidth="1"/>
    <col min="9747" max="9747" width="9.5703125" style="3" customWidth="1"/>
    <col min="9748" max="9748" width="4.7109375" style="3" customWidth="1"/>
    <col min="9749" max="9749" width="11" style="3" customWidth="1"/>
    <col min="9750" max="9750" width="10.85546875" style="3" customWidth="1"/>
    <col min="9751" max="9984" width="9.140625" style="3"/>
    <col min="9985" max="9985" width="1" style="3" customWidth="1"/>
    <col min="9986" max="9990" width="4.7109375" style="3" customWidth="1"/>
    <col min="9991" max="9991" width="11.42578125" style="3" customWidth="1"/>
    <col min="9992" max="9992" width="4.7109375" style="3" customWidth="1"/>
    <col min="9993" max="9993" width="3.42578125" style="3" customWidth="1"/>
    <col min="9994" max="9994" width="5.42578125" style="3" customWidth="1"/>
    <col min="9995" max="9995" width="4.7109375" style="3" customWidth="1"/>
    <col min="9996" max="9996" width="4.5703125" style="3" customWidth="1"/>
    <col min="9997" max="9997" width="6.140625" style="3" customWidth="1"/>
    <col min="9998" max="10002" width="4.7109375" style="3" customWidth="1"/>
    <col min="10003" max="10003" width="9.5703125" style="3" customWidth="1"/>
    <col min="10004" max="10004" width="4.7109375" style="3" customWidth="1"/>
    <col min="10005" max="10005" width="11" style="3" customWidth="1"/>
    <col min="10006" max="10006" width="10.85546875" style="3" customWidth="1"/>
    <col min="10007" max="10240" width="9.140625" style="3"/>
    <col min="10241" max="10241" width="1" style="3" customWidth="1"/>
    <col min="10242" max="10246" width="4.7109375" style="3" customWidth="1"/>
    <col min="10247" max="10247" width="11.42578125" style="3" customWidth="1"/>
    <col min="10248" max="10248" width="4.7109375" style="3" customWidth="1"/>
    <col min="10249" max="10249" width="3.42578125" style="3" customWidth="1"/>
    <col min="10250" max="10250" width="5.42578125" style="3" customWidth="1"/>
    <col min="10251" max="10251" width="4.7109375" style="3" customWidth="1"/>
    <col min="10252" max="10252" width="4.5703125" style="3" customWidth="1"/>
    <col min="10253" max="10253" width="6.140625" style="3" customWidth="1"/>
    <col min="10254" max="10258" width="4.7109375" style="3" customWidth="1"/>
    <col min="10259" max="10259" width="9.5703125" style="3" customWidth="1"/>
    <col min="10260" max="10260" width="4.7109375" style="3" customWidth="1"/>
    <col min="10261" max="10261" width="11" style="3" customWidth="1"/>
    <col min="10262" max="10262" width="10.85546875" style="3" customWidth="1"/>
    <col min="10263" max="10496" width="9.140625" style="3"/>
    <col min="10497" max="10497" width="1" style="3" customWidth="1"/>
    <col min="10498" max="10502" width="4.7109375" style="3" customWidth="1"/>
    <col min="10503" max="10503" width="11.42578125" style="3" customWidth="1"/>
    <col min="10504" max="10504" width="4.7109375" style="3" customWidth="1"/>
    <col min="10505" max="10505" width="3.42578125" style="3" customWidth="1"/>
    <col min="10506" max="10506" width="5.42578125" style="3" customWidth="1"/>
    <col min="10507" max="10507" width="4.7109375" style="3" customWidth="1"/>
    <col min="10508" max="10508" width="4.5703125" style="3" customWidth="1"/>
    <col min="10509" max="10509" width="6.140625" style="3" customWidth="1"/>
    <col min="10510" max="10514" width="4.7109375" style="3" customWidth="1"/>
    <col min="10515" max="10515" width="9.5703125" style="3" customWidth="1"/>
    <col min="10516" max="10516" width="4.7109375" style="3" customWidth="1"/>
    <col min="10517" max="10517" width="11" style="3" customWidth="1"/>
    <col min="10518" max="10518" width="10.85546875" style="3" customWidth="1"/>
    <col min="10519" max="10752" width="9.140625" style="3"/>
    <col min="10753" max="10753" width="1" style="3" customWidth="1"/>
    <col min="10754" max="10758" width="4.7109375" style="3" customWidth="1"/>
    <col min="10759" max="10759" width="11.42578125" style="3" customWidth="1"/>
    <col min="10760" max="10760" width="4.7109375" style="3" customWidth="1"/>
    <col min="10761" max="10761" width="3.42578125" style="3" customWidth="1"/>
    <col min="10762" max="10762" width="5.42578125" style="3" customWidth="1"/>
    <col min="10763" max="10763" width="4.7109375" style="3" customWidth="1"/>
    <col min="10764" max="10764" width="4.5703125" style="3" customWidth="1"/>
    <col min="10765" max="10765" width="6.140625" style="3" customWidth="1"/>
    <col min="10766" max="10770" width="4.7109375" style="3" customWidth="1"/>
    <col min="10771" max="10771" width="9.5703125" style="3" customWidth="1"/>
    <col min="10772" max="10772" width="4.7109375" style="3" customWidth="1"/>
    <col min="10773" max="10773" width="11" style="3" customWidth="1"/>
    <col min="10774" max="10774" width="10.85546875" style="3" customWidth="1"/>
    <col min="10775" max="11008" width="9.140625" style="3"/>
    <col min="11009" max="11009" width="1" style="3" customWidth="1"/>
    <col min="11010" max="11014" width="4.7109375" style="3" customWidth="1"/>
    <col min="11015" max="11015" width="11.42578125" style="3" customWidth="1"/>
    <col min="11016" max="11016" width="4.7109375" style="3" customWidth="1"/>
    <col min="11017" max="11017" width="3.42578125" style="3" customWidth="1"/>
    <col min="11018" max="11018" width="5.42578125" style="3" customWidth="1"/>
    <col min="11019" max="11019" width="4.7109375" style="3" customWidth="1"/>
    <col min="11020" max="11020" width="4.5703125" style="3" customWidth="1"/>
    <col min="11021" max="11021" width="6.140625" style="3" customWidth="1"/>
    <col min="11022" max="11026" width="4.7109375" style="3" customWidth="1"/>
    <col min="11027" max="11027" width="9.5703125" style="3" customWidth="1"/>
    <col min="11028" max="11028" width="4.7109375" style="3" customWidth="1"/>
    <col min="11029" max="11029" width="11" style="3" customWidth="1"/>
    <col min="11030" max="11030" width="10.85546875" style="3" customWidth="1"/>
    <col min="11031" max="11264" width="9.140625" style="3"/>
    <col min="11265" max="11265" width="1" style="3" customWidth="1"/>
    <col min="11266" max="11270" width="4.7109375" style="3" customWidth="1"/>
    <col min="11271" max="11271" width="11.42578125" style="3" customWidth="1"/>
    <col min="11272" max="11272" width="4.7109375" style="3" customWidth="1"/>
    <col min="11273" max="11273" width="3.42578125" style="3" customWidth="1"/>
    <col min="11274" max="11274" width="5.42578125" style="3" customWidth="1"/>
    <col min="11275" max="11275" width="4.7109375" style="3" customWidth="1"/>
    <col min="11276" max="11276" width="4.5703125" style="3" customWidth="1"/>
    <col min="11277" max="11277" width="6.140625" style="3" customWidth="1"/>
    <col min="11278" max="11282" width="4.7109375" style="3" customWidth="1"/>
    <col min="11283" max="11283" width="9.5703125" style="3" customWidth="1"/>
    <col min="11284" max="11284" width="4.7109375" style="3" customWidth="1"/>
    <col min="11285" max="11285" width="11" style="3" customWidth="1"/>
    <col min="11286" max="11286" width="10.85546875" style="3" customWidth="1"/>
    <col min="11287" max="11520" width="9.140625" style="3"/>
    <col min="11521" max="11521" width="1" style="3" customWidth="1"/>
    <col min="11522" max="11526" width="4.7109375" style="3" customWidth="1"/>
    <col min="11527" max="11527" width="11.42578125" style="3" customWidth="1"/>
    <col min="11528" max="11528" width="4.7109375" style="3" customWidth="1"/>
    <col min="11529" max="11529" width="3.42578125" style="3" customWidth="1"/>
    <col min="11530" max="11530" width="5.42578125" style="3" customWidth="1"/>
    <col min="11531" max="11531" width="4.7109375" style="3" customWidth="1"/>
    <col min="11532" max="11532" width="4.5703125" style="3" customWidth="1"/>
    <col min="11533" max="11533" width="6.140625" style="3" customWidth="1"/>
    <col min="11534" max="11538" width="4.7109375" style="3" customWidth="1"/>
    <col min="11539" max="11539" width="9.5703125" style="3" customWidth="1"/>
    <col min="11540" max="11540" width="4.7109375" style="3" customWidth="1"/>
    <col min="11541" max="11541" width="11" style="3" customWidth="1"/>
    <col min="11542" max="11542" width="10.85546875" style="3" customWidth="1"/>
    <col min="11543" max="11776" width="9.140625" style="3"/>
    <col min="11777" max="11777" width="1" style="3" customWidth="1"/>
    <col min="11778" max="11782" width="4.7109375" style="3" customWidth="1"/>
    <col min="11783" max="11783" width="11.42578125" style="3" customWidth="1"/>
    <col min="11784" max="11784" width="4.7109375" style="3" customWidth="1"/>
    <col min="11785" max="11785" width="3.42578125" style="3" customWidth="1"/>
    <col min="11786" max="11786" width="5.42578125" style="3" customWidth="1"/>
    <col min="11787" max="11787" width="4.7109375" style="3" customWidth="1"/>
    <col min="11788" max="11788" width="4.5703125" style="3" customWidth="1"/>
    <col min="11789" max="11789" width="6.140625" style="3" customWidth="1"/>
    <col min="11790" max="11794" width="4.7109375" style="3" customWidth="1"/>
    <col min="11795" max="11795" width="9.5703125" style="3" customWidth="1"/>
    <col min="11796" max="11796" width="4.7109375" style="3" customWidth="1"/>
    <col min="11797" max="11797" width="11" style="3" customWidth="1"/>
    <col min="11798" max="11798" width="10.85546875" style="3" customWidth="1"/>
    <col min="11799" max="12032" width="9.140625" style="3"/>
    <col min="12033" max="12033" width="1" style="3" customWidth="1"/>
    <col min="12034" max="12038" width="4.7109375" style="3" customWidth="1"/>
    <col min="12039" max="12039" width="11.42578125" style="3" customWidth="1"/>
    <col min="12040" max="12040" width="4.7109375" style="3" customWidth="1"/>
    <col min="12041" max="12041" width="3.42578125" style="3" customWidth="1"/>
    <col min="12042" max="12042" width="5.42578125" style="3" customWidth="1"/>
    <col min="12043" max="12043" width="4.7109375" style="3" customWidth="1"/>
    <col min="12044" max="12044" width="4.5703125" style="3" customWidth="1"/>
    <col min="12045" max="12045" width="6.140625" style="3" customWidth="1"/>
    <col min="12046" max="12050" width="4.7109375" style="3" customWidth="1"/>
    <col min="12051" max="12051" width="9.5703125" style="3" customWidth="1"/>
    <col min="12052" max="12052" width="4.7109375" style="3" customWidth="1"/>
    <col min="12053" max="12053" width="11" style="3" customWidth="1"/>
    <col min="12054" max="12054" width="10.85546875" style="3" customWidth="1"/>
    <col min="12055" max="12288" width="9.140625" style="3"/>
    <col min="12289" max="12289" width="1" style="3" customWidth="1"/>
    <col min="12290" max="12294" width="4.7109375" style="3" customWidth="1"/>
    <col min="12295" max="12295" width="11.42578125" style="3" customWidth="1"/>
    <col min="12296" max="12296" width="4.7109375" style="3" customWidth="1"/>
    <col min="12297" max="12297" width="3.42578125" style="3" customWidth="1"/>
    <col min="12298" max="12298" width="5.42578125" style="3" customWidth="1"/>
    <col min="12299" max="12299" width="4.7109375" style="3" customWidth="1"/>
    <col min="12300" max="12300" width="4.5703125" style="3" customWidth="1"/>
    <col min="12301" max="12301" width="6.140625" style="3" customWidth="1"/>
    <col min="12302" max="12306" width="4.7109375" style="3" customWidth="1"/>
    <col min="12307" max="12307" width="9.5703125" style="3" customWidth="1"/>
    <col min="12308" max="12308" width="4.7109375" style="3" customWidth="1"/>
    <col min="12309" max="12309" width="11" style="3" customWidth="1"/>
    <col min="12310" max="12310" width="10.85546875" style="3" customWidth="1"/>
    <col min="12311" max="12544" width="9.140625" style="3"/>
    <col min="12545" max="12545" width="1" style="3" customWidth="1"/>
    <col min="12546" max="12550" width="4.7109375" style="3" customWidth="1"/>
    <col min="12551" max="12551" width="11.42578125" style="3" customWidth="1"/>
    <col min="12552" max="12552" width="4.7109375" style="3" customWidth="1"/>
    <col min="12553" max="12553" width="3.42578125" style="3" customWidth="1"/>
    <col min="12554" max="12554" width="5.42578125" style="3" customWidth="1"/>
    <col min="12555" max="12555" width="4.7109375" style="3" customWidth="1"/>
    <col min="12556" max="12556" width="4.5703125" style="3" customWidth="1"/>
    <col min="12557" max="12557" width="6.140625" style="3" customWidth="1"/>
    <col min="12558" max="12562" width="4.7109375" style="3" customWidth="1"/>
    <col min="12563" max="12563" width="9.5703125" style="3" customWidth="1"/>
    <col min="12564" max="12564" width="4.7109375" style="3" customWidth="1"/>
    <col min="12565" max="12565" width="11" style="3" customWidth="1"/>
    <col min="12566" max="12566" width="10.85546875" style="3" customWidth="1"/>
    <col min="12567" max="12800" width="9.140625" style="3"/>
    <col min="12801" max="12801" width="1" style="3" customWidth="1"/>
    <col min="12802" max="12806" width="4.7109375" style="3" customWidth="1"/>
    <col min="12807" max="12807" width="11.42578125" style="3" customWidth="1"/>
    <col min="12808" max="12808" width="4.7109375" style="3" customWidth="1"/>
    <col min="12809" max="12809" width="3.42578125" style="3" customWidth="1"/>
    <col min="12810" max="12810" width="5.42578125" style="3" customWidth="1"/>
    <col min="12811" max="12811" width="4.7109375" style="3" customWidth="1"/>
    <col min="12812" max="12812" width="4.5703125" style="3" customWidth="1"/>
    <col min="12813" max="12813" width="6.140625" style="3" customWidth="1"/>
    <col min="12814" max="12818" width="4.7109375" style="3" customWidth="1"/>
    <col min="12819" max="12819" width="9.5703125" style="3" customWidth="1"/>
    <col min="12820" max="12820" width="4.7109375" style="3" customWidth="1"/>
    <col min="12821" max="12821" width="11" style="3" customWidth="1"/>
    <col min="12822" max="12822" width="10.85546875" style="3" customWidth="1"/>
    <col min="12823" max="13056" width="9.140625" style="3"/>
    <col min="13057" max="13057" width="1" style="3" customWidth="1"/>
    <col min="13058" max="13062" width="4.7109375" style="3" customWidth="1"/>
    <col min="13063" max="13063" width="11.42578125" style="3" customWidth="1"/>
    <col min="13064" max="13064" width="4.7109375" style="3" customWidth="1"/>
    <col min="13065" max="13065" width="3.42578125" style="3" customWidth="1"/>
    <col min="13066" max="13066" width="5.42578125" style="3" customWidth="1"/>
    <col min="13067" max="13067" width="4.7109375" style="3" customWidth="1"/>
    <col min="13068" max="13068" width="4.5703125" style="3" customWidth="1"/>
    <col min="13069" max="13069" width="6.140625" style="3" customWidth="1"/>
    <col min="13070" max="13074" width="4.7109375" style="3" customWidth="1"/>
    <col min="13075" max="13075" width="9.5703125" style="3" customWidth="1"/>
    <col min="13076" max="13076" width="4.7109375" style="3" customWidth="1"/>
    <col min="13077" max="13077" width="11" style="3" customWidth="1"/>
    <col min="13078" max="13078" width="10.85546875" style="3" customWidth="1"/>
    <col min="13079" max="13312" width="9.140625" style="3"/>
    <col min="13313" max="13313" width="1" style="3" customWidth="1"/>
    <col min="13314" max="13318" width="4.7109375" style="3" customWidth="1"/>
    <col min="13319" max="13319" width="11.42578125" style="3" customWidth="1"/>
    <col min="13320" max="13320" width="4.7109375" style="3" customWidth="1"/>
    <col min="13321" max="13321" width="3.42578125" style="3" customWidth="1"/>
    <col min="13322" max="13322" width="5.42578125" style="3" customWidth="1"/>
    <col min="13323" max="13323" width="4.7109375" style="3" customWidth="1"/>
    <col min="13324" max="13324" width="4.5703125" style="3" customWidth="1"/>
    <col min="13325" max="13325" width="6.140625" style="3" customWidth="1"/>
    <col min="13326" max="13330" width="4.7109375" style="3" customWidth="1"/>
    <col min="13331" max="13331" width="9.5703125" style="3" customWidth="1"/>
    <col min="13332" max="13332" width="4.7109375" style="3" customWidth="1"/>
    <col min="13333" max="13333" width="11" style="3" customWidth="1"/>
    <col min="13334" max="13334" width="10.85546875" style="3" customWidth="1"/>
    <col min="13335" max="13568" width="9.140625" style="3"/>
    <col min="13569" max="13569" width="1" style="3" customWidth="1"/>
    <col min="13570" max="13574" width="4.7109375" style="3" customWidth="1"/>
    <col min="13575" max="13575" width="11.42578125" style="3" customWidth="1"/>
    <col min="13576" max="13576" width="4.7109375" style="3" customWidth="1"/>
    <col min="13577" max="13577" width="3.42578125" style="3" customWidth="1"/>
    <col min="13578" max="13578" width="5.42578125" style="3" customWidth="1"/>
    <col min="13579" max="13579" width="4.7109375" style="3" customWidth="1"/>
    <col min="13580" max="13580" width="4.5703125" style="3" customWidth="1"/>
    <col min="13581" max="13581" width="6.140625" style="3" customWidth="1"/>
    <col min="13582" max="13586" width="4.7109375" style="3" customWidth="1"/>
    <col min="13587" max="13587" width="9.5703125" style="3" customWidth="1"/>
    <col min="13588" max="13588" width="4.7109375" style="3" customWidth="1"/>
    <col min="13589" max="13589" width="11" style="3" customWidth="1"/>
    <col min="13590" max="13590" width="10.85546875" style="3" customWidth="1"/>
    <col min="13591" max="13824" width="9.140625" style="3"/>
    <col min="13825" max="13825" width="1" style="3" customWidth="1"/>
    <col min="13826" max="13830" width="4.7109375" style="3" customWidth="1"/>
    <col min="13831" max="13831" width="11.42578125" style="3" customWidth="1"/>
    <col min="13832" max="13832" width="4.7109375" style="3" customWidth="1"/>
    <col min="13833" max="13833" width="3.42578125" style="3" customWidth="1"/>
    <col min="13834" max="13834" width="5.42578125" style="3" customWidth="1"/>
    <col min="13835" max="13835" width="4.7109375" style="3" customWidth="1"/>
    <col min="13836" max="13836" width="4.5703125" style="3" customWidth="1"/>
    <col min="13837" max="13837" width="6.140625" style="3" customWidth="1"/>
    <col min="13838" max="13842" width="4.7109375" style="3" customWidth="1"/>
    <col min="13843" max="13843" width="9.5703125" style="3" customWidth="1"/>
    <col min="13844" max="13844" width="4.7109375" style="3" customWidth="1"/>
    <col min="13845" max="13845" width="11" style="3" customWidth="1"/>
    <col min="13846" max="13846" width="10.85546875" style="3" customWidth="1"/>
    <col min="13847" max="14080" width="9.140625" style="3"/>
    <col min="14081" max="14081" width="1" style="3" customWidth="1"/>
    <col min="14082" max="14086" width="4.7109375" style="3" customWidth="1"/>
    <col min="14087" max="14087" width="11.42578125" style="3" customWidth="1"/>
    <col min="14088" max="14088" width="4.7109375" style="3" customWidth="1"/>
    <col min="14089" max="14089" width="3.42578125" style="3" customWidth="1"/>
    <col min="14090" max="14090" width="5.42578125" style="3" customWidth="1"/>
    <col min="14091" max="14091" width="4.7109375" style="3" customWidth="1"/>
    <col min="14092" max="14092" width="4.5703125" style="3" customWidth="1"/>
    <col min="14093" max="14093" width="6.140625" style="3" customWidth="1"/>
    <col min="14094" max="14098" width="4.7109375" style="3" customWidth="1"/>
    <col min="14099" max="14099" width="9.5703125" style="3" customWidth="1"/>
    <col min="14100" max="14100" width="4.7109375" style="3" customWidth="1"/>
    <col min="14101" max="14101" width="11" style="3" customWidth="1"/>
    <col min="14102" max="14102" width="10.85546875" style="3" customWidth="1"/>
    <col min="14103" max="14336" width="9.140625" style="3"/>
    <col min="14337" max="14337" width="1" style="3" customWidth="1"/>
    <col min="14338" max="14342" width="4.7109375" style="3" customWidth="1"/>
    <col min="14343" max="14343" width="11.42578125" style="3" customWidth="1"/>
    <col min="14344" max="14344" width="4.7109375" style="3" customWidth="1"/>
    <col min="14345" max="14345" width="3.42578125" style="3" customWidth="1"/>
    <col min="14346" max="14346" width="5.42578125" style="3" customWidth="1"/>
    <col min="14347" max="14347" width="4.7109375" style="3" customWidth="1"/>
    <col min="14348" max="14348" width="4.5703125" style="3" customWidth="1"/>
    <col min="14349" max="14349" width="6.140625" style="3" customWidth="1"/>
    <col min="14350" max="14354" width="4.7109375" style="3" customWidth="1"/>
    <col min="14355" max="14355" width="9.5703125" style="3" customWidth="1"/>
    <col min="14356" max="14356" width="4.7109375" style="3" customWidth="1"/>
    <col min="14357" max="14357" width="11" style="3" customWidth="1"/>
    <col min="14358" max="14358" width="10.85546875" style="3" customWidth="1"/>
    <col min="14359" max="14592" width="9.140625" style="3"/>
    <col min="14593" max="14593" width="1" style="3" customWidth="1"/>
    <col min="14594" max="14598" width="4.7109375" style="3" customWidth="1"/>
    <col min="14599" max="14599" width="11.42578125" style="3" customWidth="1"/>
    <col min="14600" max="14600" width="4.7109375" style="3" customWidth="1"/>
    <col min="14601" max="14601" width="3.42578125" style="3" customWidth="1"/>
    <col min="14602" max="14602" width="5.42578125" style="3" customWidth="1"/>
    <col min="14603" max="14603" width="4.7109375" style="3" customWidth="1"/>
    <col min="14604" max="14604" width="4.5703125" style="3" customWidth="1"/>
    <col min="14605" max="14605" width="6.140625" style="3" customWidth="1"/>
    <col min="14606" max="14610" width="4.7109375" style="3" customWidth="1"/>
    <col min="14611" max="14611" width="9.5703125" style="3" customWidth="1"/>
    <col min="14612" max="14612" width="4.7109375" style="3" customWidth="1"/>
    <col min="14613" max="14613" width="11" style="3" customWidth="1"/>
    <col min="14614" max="14614" width="10.85546875" style="3" customWidth="1"/>
    <col min="14615" max="14848" width="9.140625" style="3"/>
    <col min="14849" max="14849" width="1" style="3" customWidth="1"/>
    <col min="14850" max="14854" width="4.7109375" style="3" customWidth="1"/>
    <col min="14855" max="14855" width="11.42578125" style="3" customWidth="1"/>
    <col min="14856" max="14856" width="4.7109375" style="3" customWidth="1"/>
    <col min="14857" max="14857" width="3.42578125" style="3" customWidth="1"/>
    <col min="14858" max="14858" width="5.42578125" style="3" customWidth="1"/>
    <col min="14859" max="14859" width="4.7109375" style="3" customWidth="1"/>
    <col min="14860" max="14860" width="4.5703125" style="3" customWidth="1"/>
    <col min="14861" max="14861" width="6.140625" style="3" customWidth="1"/>
    <col min="14862" max="14866" width="4.7109375" style="3" customWidth="1"/>
    <col min="14867" max="14867" width="9.5703125" style="3" customWidth="1"/>
    <col min="14868" max="14868" width="4.7109375" style="3" customWidth="1"/>
    <col min="14869" max="14869" width="11" style="3" customWidth="1"/>
    <col min="14870" max="14870" width="10.85546875" style="3" customWidth="1"/>
    <col min="14871" max="15104" width="9.140625" style="3"/>
    <col min="15105" max="15105" width="1" style="3" customWidth="1"/>
    <col min="15106" max="15110" width="4.7109375" style="3" customWidth="1"/>
    <col min="15111" max="15111" width="11.42578125" style="3" customWidth="1"/>
    <col min="15112" max="15112" width="4.7109375" style="3" customWidth="1"/>
    <col min="15113" max="15113" width="3.42578125" style="3" customWidth="1"/>
    <col min="15114" max="15114" width="5.42578125" style="3" customWidth="1"/>
    <col min="15115" max="15115" width="4.7109375" style="3" customWidth="1"/>
    <col min="15116" max="15116" width="4.5703125" style="3" customWidth="1"/>
    <col min="15117" max="15117" width="6.140625" style="3" customWidth="1"/>
    <col min="15118" max="15122" width="4.7109375" style="3" customWidth="1"/>
    <col min="15123" max="15123" width="9.5703125" style="3" customWidth="1"/>
    <col min="15124" max="15124" width="4.7109375" style="3" customWidth="1"/>
    <col min="15125" max="15125" width="11" style="3" customWidth="1"/>
    <col min="15126" max="15126" width="10.85546875" style="3" customWidth="1"/>
    <col min="15127" max="15360" width="9.140625" style="3"/>
    <col min="15361" max="15361" width="1" style="3" customWidth="1"/>
    <col min="15362" max="15366" width="4.7109375" style="3" customWidth="1"/>
    <col min="15367" max="15367" width="11.42578125" style="3" customWidth="1"/>
    <col min="15368" max="15368" width="4.7109375" style="3" customWidth="1"/>
    <col min="15369" max="15369" width="3.42578125" style="3" customWidth="1"/>
    <col min="15370" max="15370" width="5.42578125" style="3" customWidth="1"/>
    <col min="15371" max="15371" width="4.7109375" style="3" customWidth="1"/>
    <col min="15372" max="15372" width="4.5703125" style="3" customWidth="1"/>
    <col min="15373" max="15373" width="6.140625" style="3" customWidth="1"/>
    <col min="15374" max="15378" width="4.7109375" style="3" customWidth="1"/>
    <col min="15379" max="15379" width="9.5703125" style="3" customWidth="1"/>
    <col min="15380" max="15380" width="4.7109375" style="3" customWidth="1"/>
    <col min="15381" max="15381" width="11" style="3" customWidth="1"/>
    <col min="15382" max="15382" width="10.85546875" style="3" customWidth="1"/>
    <col min="15383" max="15616" width="9.140625" style="3"/>
    <col min="15617" max="15617" width="1" style="3" customWidth="1"/>
    <col min="15618" max="15622" width="4.7109375" style="3" customWidth="1"/>
    <col min="15623" max="15623" width="11.42578125" style="3" customWidth="1"/>
    <col min="15624" max="15624" width="4.7109375" style="3" customWidth="1"/>
    <col min="15625" max="15625" width="3.42578125" style="3" customWidth="1"/>
    <col min="15626" max="15626" width="5.42578125" style="3" customWidth="1"/>
    <col min="15627" max="15627" width="4.7109375" style="3" customWidth="1"/>
    <col min="15628" max="15628" width="4.5703125" style="3" customWidth="1"/>
    <col min="15629" max="15629" width="6.140625" style="3" customWidth="1"/>
    <col min="15630" max="15634" width="4.7109375" style="3" customWidth="1"/>
    <col min="15635" max="15635" width="9.5703125" style="3" customWidth="1"/>
    <col min="15636" max="15636" width="4.7109375" style="3" customWidth="1"/>
    <col min="15637" max="15637" width="11" style="3" customWidth="1"/>
    <col min="15638" max="15638" width="10.85546875" style="3" customWidth="1"/>
    <col min="15639" max="15872" width="9.140625" style="3"/>
    <col min="15873" max="15873" width="1" style="3" customWidth="1"/>
    <col min="15874" max="15878" width="4.7109375" style="3" customWidth="1"/>
    <col min="15879" max="15879" width="11.42578125" style="3" customWidth="1"/>
    <col min="15880" max="15880" width="4.7109375" style="3" customWidth="1"/>
    <col min="15881" max="15881" width="3.42578125" style="3" customWidth="1"/>
    <col min="15882" max="15882" width="5.42578125" style="3" customWidth="1"/>
    <col min="15883" max="15883" width="4.7109375" style="3" customWidth="1"/>
    <col min="15884" max="15884" width="4.5703125" style="3" customWidth="1"/>
    <col min="15885" max="15885" width="6.140625" style="3" customWidth="1"/>
    <col min="15886" max="15890" width="4.7109375" style="3" customWidth="1"/>
    <col min="15891" max="15891" width="9.5703125" style="3" customWidth="1"/>
    <col min="15892" max="15892" width="4.7109375" style="3" customWidth="1"/>
    <col min="15893" max="15893" width="11" style="3" customWidth="1"/>
    <col min="15894" max="15894" width="10.85546875" style="3" customWidth="1"/>
    <col min="15895" max="16128" width="9.140625" style="3"/>
    <col min="16129" max="16129" width="1" style="3" customWidth="1"/>
    <col min="16130" max="16134" width="4.7109375" style="3" customWidth="1"/>
    <col min="16135" max="16135" width="11.42578125" style="3" customWidth="1"/>
    <col min="16136" max="16136" width="4.7109375" style="3" customWidth="1"/>
    <col min="16137" max="16137" width="3.42578125" style="3" customWidth="1"/>
    <col min="16138" max="16138" width="5.42578125" style="3" customWidth="1"/>
    <col min="16139" max="16139" width="4.7109375" style="3" customWidth="1"/>
    <col min="16140" max="16140" width="4.5703125" style="3" customWidth="1"/>
    <col min="16141" max="16141" width="6.140625" style="3" customWidth="1"/>
    <col min="16142" max="16146" width="4.7109375" style="3" customWidth="1"/>
    <col min="16147" max="16147" width="9.5703125" style="3" customWidth="1"/>
    <col min="16148" max="16148" width="4.7109375" style="3" customWidth="1"/>
    <col min="16149" max="16149" width="11" style="3" customWidth="1"/>
    <col min="16150" max="16150" width="10.85546875" style="3" customWidth="1"/>
    <col min="16151" max="16384" width="9.140625" style="3"/>
  </cols>
  <sheetData>
    <row r="1" spans="2:21">
      <c r="M1" s="44" t="s">
        <v>0</v>
      </c>
      <c r="N1" s="44"/>
      <c r="O1" s="44"/>
      <c r="P1" s="44"/>
      <c r="Q1" s="44"/>
      <c r="R1" s="44"/>
      <c r="S1" s="44"/>
      <c r="U1" s="21"/>
    </row>
    <row r="2" spans="2:21">
      <c r="M2" s="44" t="s">
        <v>1</v>
      </c>
      <c r="N2" s="44"/>
      <c r="O2" s="44"/>
      <c r="P2" s="44"/>
      <c r="Q2" s="44"/>
      <c r="R2" s="44"/>
      <c r="S2" s="44"/>
    </row>
    <row r="3" spans="2:21">
      <c r="M3" s="44" t="s">
        <v>110</v>
      </c>
      <c r="N3" s="44"/>
      <c r="O3" s="44"/>
      <c r="P3" s="44" t="s">
        <v>104</v>
      </c>
      <c r="Q3" s="44"/>
      <c r="R3" s="44"/>
      <c r="S3" s="44"/>
    </row>
    <row r="4" spans="2:21">
      <c r="M4" s="44" t="s">
        <v>111</v>
      </c>
      <c r="N4" s="44"/>
      <c r="O4" s="44"/>
      <c r="P4" s="44"/>
      <c r="Q4" s="44"/>
      <c r="R4" s="44"/>
      <c r="S4" s="44"/>
    </row>
    <row r="5" spans="2:21" ht="5.25" customHeight="1"/>
    <row r="6" spans="2:21">
      <c r="F6" s="150" t="s">
        <v>112</v>
      </c>
      <c r="G6" s="150"/>
      <c r="H6" s="150"/>
      <c r="I6" s="150"/>
      <c r="J6" s="150"/>
      <c r="K6" s="150"/>
      <c r="L6" s="150"/>
      <c r="M6" s="150"/>
    </row>
    <row r="7" spans="2:21">
      <c r="F7" s="150" t="s">
        <v>113</v>
      </c>
      <c r="G7" s="150"/>
      <c r="H7" s="150"/>
      <c r="I7" s="150"/>
      <c r="J7" s="150"/>
      <c r="K7" s="150"/>
      <c r="L7" s="150"/>
      <c r="M7" s="150"/>
    </row>
    <row r="8" spans="2:21" ht="13.5" customHeight="1">
      <c r="F8" s="151" t="s">
        <v>114</v>
      </c>
      <c r="G8" s="151"/>
      <c r="H8" s="151"/>
      <c r="I8" s="151"/>
      <c r="J8" s="151"/>
      <c r="K8" s="151"/>
      <c r="L8" s="151"/>
      <c r="M8" s="151"/>
    </row>
    <row r="10" spans="2:21">
      <c r="B10" s="152" t="s">
        <v>115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2:21" ht="10.5" customHeight="1"/>
    <row r="12" spans="2:21" ht="24" customHeight="1">
      <c r="B12" s="45" t="s">
        <v>116</v>
      </c>
      <c r="C12" s="190" t="s">
        <v>117</v>
      </c>
      <c r="D12" s="190"/>
      <c r="E12" s="190"/>
      <c r="F12" s="190"/>
      <c r="G12" s="190"/>
      <c r="H12" s="190" t="s">
        <v>118</v>
      </c>
      <c r="I12" s="190"/>
      <c r="J12" s="190" t="s">
        <v>119</v>
      </c>
      <c r="K12" s="190"/>
      <c r="L12" s="190"/>
      <c r="M12" s="190" t="s">
        <v>120</v>
      </c>
      <c r="N12" s="190"/>
      <c r="O12" s="190"/>
      <c r="P12" s="190" t="s">
        <v>121</v>
      </c>
      <c r="Q12" s="190"/>
      <c r="R12" s="190"/>
      <c r="S12" s="190"/>
    </row>
    <row r="13" spans="2:21">
      <c r="B13" s="14">
        <v>1</v>
      </c>
      <c r="C13" s="190">
        <v>2</v>
      </c>
      <c r="D13" s="190"/>
      <c r="E13" s="190"/>
      <c r="F13" s="190"/>
      <c r="G13" s="190"/>
      <c r="H13" s="190">
        <v>3</v>
      </c>
      <c r="I13" s="190"/>
      <c r="J13" s="190">
        <v>4</v>
      </c>
      <c r="K13" s="190"/>
      <c r="L13" s="190"/>
      <c r="M13" s="190">
        <v>5</v>
      </c>
      <c r="N13" s="190"/>
      <c r="O13" s="190"/>
      <c r="P13" s="190">
        <v>6</v>
      </c>
      <c r="Q13" s="190"/>
      <c r="R13" s="190"/>
      <c r="S13" s="190"/>
    </row>
    <row r="14" spans="2:21" ht="77.25" customHeight="1">
      <c r="B14" s="35">
        <v>1</v>
      </c>
      <c r="C14" s="126" t="s">
        <v>122</v>
      </c>
      <c r="D14" s="127"/>
      <c r="E14" s="127"/>
      <c r="F14" s="127"/>
      <c r="G14" s="128"/>
      <c r="H14" s="194" t="s">
        <v>38</v>
      </c>
      <c r="I14" s="194"/>
      <c r="J14" s="198">
        <f>P14/M14</f>
        <v>1056.6666666666667</v>
      </c>
      <c r="K14" s="198"/>
      <c r="L14" s="198"/>
      <c r="M14" s="199">
        <v>12</v>
      </c>
      <c r="N14" s="199"/>
      <c r="O14" s="199"/>
      <c r="P14" s="200">
        <v>12680</v>
      </c>
      <c r="Q14" s="200"/>
      <c r="R14" s="200"/>
      <c r="S14" s="200"/>
    </row>
    <row r="15" spans="2:21" ht="15" customHeight="1">
      <c r="B15" s="35">
        <v>3</v>
      </c>
      <c r="C15" s="160" t="s">
        <v>123</v>
      </c>
      <c r="D15" s="161"/>
      <c r="E15" s="161"/>
      <c r="F15" s="161"/>
      <c r="G15" s="162"/>
      <c r="H15" s="194" t="s">
        <v>38</v>
      </c>
      <c r="I15" s="194"/>
      <c r="J15" s="198" t="s">
        <v>124</v>
      </c>
      <c r="K15" s="198"/>
      <c r="L15" s="198"/>
      <c r="M15" s="199" t="s">
        <v>124</v>
      </c>
      <c r="N15" s="199"/>
      <c r="O15" s="199"/>
      <c r="P15" s="200">
        <v>180</v>
      </c>
      <c r="Q15" s="200"/>
      <c r="R15" s="200"/>
      <c r="S15" s="200"/>
    </row>
    <row r="16" spans="2:21" ht="27" customHeight="1">
      <c r="B16" s="35">
        <v>4</v>
      </c>
      <c r="C16" s="160" t="s">
        <v>125</v>
      </c>
      <c r="D16" s="161"/>
      <c r="E16" s="161"/>
      <c r="F16" s="161"/>
      <c r="G16" s="162"/>
      <c r="H16" s="194" t="s">
        <v>38</v>
      </c>
      <c r="I16" s="194"/>
      <c r="J16" s="198">
        <v>240</v>
      </c>
      <c r="K16" s="198"/>
      <c r="L16" s="198"/>
      <c r="M16" s="199">
        <v>12</v>
      </c>
      <c r="N16" s="199"/>
      <c r="O16" s="199"/>
      <c r="P16" s="200">
        <v>2090</v>
      </c>
      <c r="Q16" s="200"/>
      <c r="R16" s="200"/>
      <c r="S16" s="200"/>
    </row>
    <row r="17" spans="2:26">
      <c r="B17" s="47"/>
      <c r="C17" s="201" t="s">
        <v>126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2">
        <f>SUM(P14:S16)</f>
        <v>14950</v>
      </c>
      <c r="Q17" s="202"/>
      <c r="R17" s="202"/>
      <c r="S17" s="202"/>
    </row>
    <row r="18" spans="2:26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</row>
    <row r="19" spans="2:26">
      <c r="B19" s="204" t="s">
        <v>127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2:26" ht="7.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26" ht="50.25" customHeight="1">
      <c r="B21" s="45" t="s">
        <v>116</v>
      </c>
      <c r="C21" s="203" t="s">
        <v>117</v>
      </c>
      <c r="D21" s="203"/>
      <c r="E21" s="203"/>
      <c r="F21" s="203"/>
      <c r="G21" s="203"/>
      <c r="H21" s="203" t="s">
        <v>118</v>
      </c>
      <c r="I21" s="203"/>
      <c r="J21" s="203" t="s">
        <v>128</v>
      </c>
      <c r="K21" s="203"/>
      <c r="L21" s="203" t="s">
        <v>129</v>
      </c>
      <c r="M21" s="203"/>
      <c r="N21" s="203"/>
      <c r="O21" s="203" t="s">
        <v>130</v>
      </c>
      <c r="P21" s="203"/>
      <c r="Q21" s="203" t="s">
        <v>131</v>
      </c>
      <c r="R21" s="203"/>
      <c r="S21" s="203"/>
    </row>
    <row r="22" spans="2:26">
      <c r="B22" s="45">
        <v>1</v>
      </c>
      <c r="C22" s="203">
        <v>2</v>
      </c>
      <c r="D22" s="203"/>
      <c r="E22" s="203"/>
      <c r="F22" s="203"/>
      <c r="G22" s="203"/>
      <c r="H22" s="203">
        <v>3</v>
      </c>
      <c r="I22" s="203"/>
      <c r="J22" s="203">
        <v>4</v>
      </c>
      <c r="K22" s="203"/>
      <c r="L22" s="203">
        <v>5</v>
      </c>
      <c r="M22" s="203"/>
      <c r="N22" s="203"/>
      <c r="O22" s="203">
        <v>6</v>
      </c>
      <c r="P22" s="203"/>
      <c r="Q22" s="203">
        <v>7</v>
      </c>
      <c r="R22" s="203"/>
      <c r="S22" s="203"/>
    </row>
    <row r="23" spans="2:26" ht="14.25" customHeight="1">
      <c r="B23" s="35">
        <v>1</v>
      </c>
      <c r="C23" s="126" t="s">
        <v>132</v>
      </c>
      <c r="D23" s="127"/>
      <c r="E23" s="127"/>
      <c r="F23" s="127"/>
      <c r="G23" s="128"/>
      <c r="H23" s="206" t="s">
        <v>60</v>
      </c>
      <c r="I23" s="207"/>
      <c r="J23" s="208" t="s">
        <v>133</v>
      </c>
      <c r="K23" s="209"/>
      <c r="L23" s="210">
        <f>Q23/O23</f>
        <v>34804.6186977451</v>
      </c>
      <c r="M23" s="211"/>
      <c r="N23" s="212"/>
      <c r="O23" s="210">
        <v>6.6898305084745804</v>
      </c>
      <c r="P23" s="212"/>
      <c r="Q23" s="213">
        <v>232837</v>
      </c>
      <c r="R23" s="214"/>
      <c r="S23" s="215"/>
      <c r="W23" s="205"/>
      <c r="X23" s="205"/>
      <c r="Y23" s="205"/>
    </row>
    <row r="24" spans="2:26" ht="49.5" customHeight="1">
      <c r="B24" s="35">
        <v>3</v>
      </c>
      <c r="C24" s="126" t="s">
        <v>134</v>
      </c>
      <c r="D24" s="127"/>
      <c r="E24" s="127"/>
      <c r="F24" s="127"/>
      <c r="G24" s="128"/>
      <c r="H24" s="206" t="s">
        <v>63</v>
      </c>
      <c r="I24" s="207"/>
      <c r="J24" s="219" t="s">
        <v>135</v>
      </c>
      <c r="K24" s="220"/>
      <c r="L24" s="210">
        <f>Q24/O24</f>
        <v>15798.112284316252</v>
      </c>
      <c r="M24" s="211"/>
      <c r="N24" s="212"/>
      <c r="O24" s="210">
        <v>6.4608985024958399</v>
      </c>
      <c r="P24" s="212"/>
      <c r="Q24" s="213">
        <v>102070</v>
      </c>
      <c r="R24" s="214"/>
      <c r="S24" s="215"/>
      <c r="W24" s="205"/>
      <c r="X24" s="205"/>
      <c r="Y24" s="205"/>
    </row>
    <row r="25" spans="2:26" ht="48" customHeight="1">
      <c r="B25" s="35">
        <v>5</v>
      </c>
      <c r="C25" s="216" t="s">
        <v>136</v>
      </c>
      <c r="D25" s="217"/>
      <c r="E25" s="217"/>
      <c r="F25" s="217"/>
      <c r="G25" s="218"/>
      <c r="H25" s="206" t="s">
        <v>66</v>
      </c>
      <c r="I25" s="207"/>
      <c r="J25" s="219" t="s">
        <v>135</v>
      </c>
      <c r="K25" s="220"/>
      <c r="L25" s="210">
        <f>Q25/O25</f>
        <v>111.53207547169812</v>
      </c>
      <c r="M25" s="211"/>
      <c r="N25" s="212"/>
      <c r="O25" s="210">
        <v>44.166666666666664</v>
      </c>
      <c r="P25" s="212"/>
      <c r="Q25" s="213">
        <v>4926</v>
      </c>
      <c r="R25" s="214"/>
      <c r="S25" s="215"/>
      <c r="V25" s="51"/>
      <c r="W25" s="51"/>
      <c r="X25" s="51"/>
      <c r="Y25" s="51"/>
      <c r="Z25" s="51"/>
    </row>
    <row r="26" spans="2:26" ht="14.25" customHeight="1">
      <c r="B26" s="35">
        <v>6</v>
      </c>
      <c r="C26" s="126" t="s">
        <v>137</v>
      </c>
      <c r="D26" s="127"/>
      <c r="E26" s="127"/>
      <c r="F26" s="127"/>
      <c r="G26" s="128"/>
      <c r="H26" s="206" t="s">
        <v>94</v>
      </c>
      <c r="I26" s="207"/>
      <c r="J26" s="208" t="s">
        <v>124</v>
      </c>
      <c r="K26" s="209"/>
      <c r="L26" s="224" t="s">
        <v>124</v>
      </c>
      <c r="M26" s="225"/>
      <c r="N26" s="226"/>
      <c r="O26" s="210" t="s">
        <v>124</v>
      </c>
      <c r="P26" s="212"/>
      <c r="Q26" s="213">
        <v>10030</v>
      </c>
      <c r="R26" s="214"/>
      <c r="S26" s="215"/>
      <c r="V26" s="52"/>
      <c r="W26" s="205"/>
      <c r="X26" s="205"/>
      <c r="Y26" s="205"/>
      <c r="Z26" s="52"/>
    </row>
    <row r="27" spans="2:26" ht="12.75" customHeight="1">
      <c r="B27" s="53"/>
      <c r="C27" s="221" t="s">
        <v>126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3"/>
      <c r="Q27" s="202">
        <f>SUM(Q23:S26)</f>
        <v>349863</v>
      </c>
      <c r="R27" s="202"/>
      <c r="S27" s="202"/>
    </row>
    <row r="28" spans="2:26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26">
      <c r="B29" s="204" t="s">
        <v>138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</row>
    <row r="30" spans="2:26" ht="9" customHeigh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26" ht="24" customHeight="1">
      <c r="B31" s="45" t="s">
        <v>116</v>
      </c>
      <c r="C31" s="190" t="s">
        <v>117</v>
      </c>
      <c r="D31" s="190"/>
      <c r="E31" s="190"/>
      <c r="F31" s="190"/>
      <c r="G31" s="190"/>
      <c r="H31" s="190" t="s">
        <v>118</v>
      </c>
      <c r="I31" s="190"/>
      <c r="J31" s="190" t="s">
        <v>119</v>
      </c>
      <c r="K31" s="190"/>
      <c r="L31" s="190"/>
      <c r="M31" s="190" t="s">
        <v>120</v>
      </c>
      <c r="N31" s="190"/>
      <c r="O31" s="190"/>
      <c r="P31" s="190" t="s">
        <v>121</v>
      </c>
      <c r="Q31" s="190"/>
      <c r="R31" s="190"/>
      <c r="S31" s="190"/>
    </row>
    <row r="32" spans="2:26">
      <c r="B32" s="14">
        <v>1</v>
      </c>
      <c r="C32" s="190">
        <v>2</v>
      </c>
      <c r="D32" s="190"/>
      <c r="E32" s="190"/>
      <c r="F32" s="190"/>
      <c r="G32" s="190"/>
      <c r="H32" s="190">
        <v>3</v>
      </c>
      <c r="I32" s="190"/>
      <c r="J32" s="190">
        <v>4</v>
      </c>
      <c r="K32" s="190"/>
      <c r="L32" s="190"/>
      <c r="M32" s="190">
        <v>5</v>
      </c>
      <c r="N32" s="190"/>
      <c r="O32" s="190"/>
      <c r="P32" s="143">
        <v>6</v>
      </c>
      <c r="Q32" s="144"/>
      <c r="R32" s="144"/>
      <c r="S32" s="145"/>
    </row>
    <row r="33" spans="2:20" ht="36.75" customHeight="1">
      <c r="B33" s="45">
        <v>1</v>
      </c>
      <c r="C33" s="126" t="s">
        <v>139</v>
      </c>
      <c r="D33" s="127"/>
      <c r="E33" s="127"/>
      <c r="F33" s="127"/>
      <c r="G33" s="128"/>
      <c r="H33" s="194" t="s">
        <v>74</v>
      </c>
      <c r="I33" s="194"/>
      <c r="J33" s="227" t="s">
        <v>124</v>
      </c>
      <c r="K33" s="227"/>
      <c r="L33" s="227"/>
      <c r="M33" s="228" t="s">
        <v>124</v>
      </c>
      <c r="N33" s="228"/>
      <c r="O33" s="228"/>
      <c r="P33" s="195">
        <f>3451+3449</f>
        <v>6900</v>
      </c>
      <c r="Q33" s="196"/>
      <c r="R33" s="196"/>
      <c r="S33" s="197"/>
    </row>
    <row r="34" spans="2:20" ht="36.75" customHeight="1">
      <c r="B34" s="45">
        <v>2</v>
      </c>
      <c r="C34" s="126" t="s">
        <v>140</v>
      </c>
      <c r="D34" s="127"/>
      <c r="E34" s="127"/>
      <c r="F34" s="127"/>
      <c r="G34" s="128"/>
      <c r="H34" s="194" t="s">
        <v>74</v>
      </c>
      <c r="I34" s="194"/>
      <c r="J34" s="227" t="s">
        <v>124</v>
      </c>
      <c r="K34" s="227"/>
      <c r="L34" s="227"/>
      <c r="M34" s="228" t="s">
        <v>124</v>
      </c>
      <c r="N34" s="228"/>
      <c r="O34" s="228"/>
      <c r="P34" s="195">
        <v>20439</v>
      </c>
      <c r="Q34" s="196"/>
      <c r="R34" s="196"/>
      <c r="S34" s="197"/>
    </row>
    <row r="35" spans="2:20" ht="24.75" customHeight="1">
      <c r="B35" s="45">
        <v>3</v>
      </c>
      <c r="C35" s="177" t="s">
        <v>141</v>
      </c>
      <c r="D35" s="177"/>
      <c r="E35" s="177"/>
      <c r="F35" s="177"/>
      <c r="G35" s="177"/>
      <c r="H35" s="194" t="s">
        <v>74</v>
      </c>
      <c r="I35" s="194"/>
      <c r="J35" s="227" t="s">
        <v>124</v>
      </c>
      <c r="K35" s="227"/>
      <c r="L35" s="227"/>
      <c r="M35" s="227" t="s">
        <v>124</v>
      </c>
      <c r="N35" s="227"/>
      <c r="O35" s="227"/>
      <c r="P35" s="195">
        <v>2593</v>
      </c>
      <c r="Q35" s="196"/>
      <c r="R35" s="196"/>
      <c r="S35" s="197"/>
    </row>
    <row r="36" spans="2:20" ht="36" customHeight="1">
      <c r="B36" s="45">
        <v>4</v>
      </c>
      <c r="C36" s="177" t="s">
        <v>142</v>
      </c>
      <c r="D36" s="177"/>
      <c r="E36" s="177"/>
      <c r="F36" s="177"/>
      <c r="G36" s="177"/>
      <c r="H36" s="194" t="s">
        <v>74</v>
      </c>
      <c r="I36" s="194"/>
      <c r="J36" s="227" t="s">
        <v>124</v>
      </c>
      <c r="K36" s="227"/>
      <c r="L36" s="227"/>
      <c r="M36" s="227" t="s">
        <v>124</v>
      </c>
      <c r="N36" s="227"/>
      <c r="O36" s="227"/>
      <c r="P36" s="195">
        <v>330</v>
      </c>
      <c r="Q36" s="196"/>
      <c r="R36" s="196"/>
      <c r="S36" s="197"/>
    </row>
    <row r="37" spans="2:20" ht="23.25" customHeight="1">
      <c r="B37" s="45">
        <v>5</v>
      </c>
      <c r="C37" s="177" t="s">
        <v>143</v>
      </c>
      <c r="D37" s="177"/>
      <c r="E37" s="177"/>
      <c r="F37" s="177"/>
      <c r="G37" s="177"/>
      <c r="H37" s="194" t="s">
        <v>74</v>
      </c>
      <c r="I37" s="194"/>
      <c r="J37" s="227" t="s">
        <v>124</v>
      </c>
      <c r="K37" s="227"/>
      <c r="L37" s="227"/>
      <c r="M37" s="227" t="s">
        <v>124</v>
      </c>
      <c r="N37" s="227"/>
      <c r="O37" s="227"/>
      <c r="P37" s="195">
        <v>2224</v>
      </c>
      <c r="Q37" s="196"/>
      <c r="R37" s="196"/>
      <c r="S37" s="197"/>
    </row>
    <row r="38" spans="2:20" ht="15.75" customHeight="1">
      <c r="B38" s="45">
        <v>6</v>
      </c>
      <c r="C38" s="177" t="s">
        <v>144</v>
      </c>
      <c r="D38" s="177"/>
      <c r="E38" s="177"/>
      <c r="F38" s="177"/>
      <c r="G38" s="177"/>
      <c r="H38" s="194" t="s">
        <v>74</v>
      </c>
      <c r="I38" s="194"/>
      <c r="J38" s="227" t="s">
        <v>124</v>
      </c>
      <c r="K38" s="227"/>
      <c r="L38" s="227"/>
      <c r="M38" s="227" t="s">
        <v>124</v>
      </c>
      <c r="N38" s="227"/>
      <c r="O38" s="227"/>
      <c r="P38" s="195">
        <v>700</v>
      </c>
      <c r="Q38" s="196"/>
      <c r="R38" s="196"/>
      <c r="S38" s="197"/>
    </row>
    <row r="39" spans="2:20" ht="15.75" customHeight="1">
      <c r="B39" s="45">
        <v>7</v>
      </c>
      <c r="C39" s="177" t="s">
        <v>237</v>
      </c>
      <c r="D39" s="177"/>
      <c r="E39" s="177"/>
      <c r="F39" s="177"/>
      <c r="G39" s="177"/>
      <c r="H39" s="194" t="s">
        <v>74</v>
      </c>
      <c r="I39" s="194"/>
      <c r="J39" s="227" t="s">
        <v>124</v>
      </c>
      <c r="K39" s="227"/>
      <c r="L39" s="227"/>
      <c r="M39" s="227" t="s">
        <v>124</v>
      </c>
      <c r="N39" s="227"/>
      <c r="O39" s="227"/>
      <c r="P39" s="195">
        <v>1500</v>
      </c>
      <c r="Q39" s="196"/>
      <c r="R39" s="196"/>
      <c r="S39" s="197"/>
    </row>
    <row r="40" spans="2:20" ht="14.25" customHeight="1">
      <c r="B40" s="45">
        <v>8</v>
      </c>
      <c r="C40" s="177" t="s">
        <v>238</v>
      </c>
      <c r="D40" s="177"/>
      <c r="E40" s="177"/>
      <c r="F40" s="177"/>
      <c r="G40" s="177"/>
      <c r="H40" s="194" t="s">
        <v>74</v>
      </c>
      <c r="I40" s="194"/>
      <c r="J40" s="227" t="s">
        <v>124</v>
      </c>
      <c r="K40" s="227"/>
      <c r="L40" s="227"/>
      <c r="M40" s="228" t="s">
        <v>124</v>
      </c>
      <c r="N40" s="228"/>
      <c r="O40" s="228"/>
      <c r="P40" s="195">
        <v>23819</v>
      </c>
      <c r="Q40" s="196"/>
      <c r="R40" s="196"/>
      <c r="S40" s="197"/>
    </row>
    <row r="41" spans="2:20" ht="36.75" customHeight="1">
      <c r="B41" s="45">
        <v>9</v>
      </c>
      <c r="C41" s="177" t="s">
        <v>145</v>
      </c>
      <c r="D41" s="177"/>
      <c r="E41" s="177"/>
      <c r="F41" s="177"/>
      <c r="G41" s="177"/>
      <c r="H41" s="194" t="s">
        <v>74</v>
      </c>
      <c r="I41" s="194"/>
      <c r="J41" s="227">
        <f>P41/M41</f>
        <v>487.08333333333331</v>
      </c>
      <c r="K41" s="227"/>
      <c r="L41" s="227"/>
      <c r="M41" s="228">
        <v>12</v>
      </c>
      <c r="N41" s="228"/>
      <c r="O41" s="228"/>
      <c r="P41" s="195">
        <v>5845</v>
      </c>
      <c r="Q41" s="196"/>
      <c r="R41" s="196"/>
      <c r="S41" s="197"/>
    </row>
    <row r="42" spans="2:20" ht="39" customHeight="1">
      <c r="B42" s="45">
        <v>10</v>
      </c>
      <c r="C42" s="126" t="s">
        <v>146</v>
      </c>
      <c r="D42" s="127"/>
      <c r="E42" s="127"/>
      <c r="F42" s="127"/>
      <c r="G42" s="128"/>
      <c r="H42" s="193">
        <v>15</v>
      </c>
      <c r="I42" s="193"/>
      <c r="J42" s="194" t="s">
        <v>147</v>
      </c>
      <c r="K42" s="194"/>
      <c r="L42" s="194"/>
      <c r="M42" s="194" t="s">
        <v>36</v>
      </c>
      <c r="N42" s="194"/>
      <c r="O42" s="194"/>
      <c r="P42" s="195">
        <v>6000</v>
      </c>
      <c r="Q42" s="196"/>
      <c r="R42" s="196"/>
      <c r="S42" s="197"/>
    </row>
    <row r="43" spans="2:20" ht="13.5" customHeight="1">
      <c r="B43" s="45">
        <v>11</v>
      </c>
      <c r="C43" s="126" t="s">
        <v>137</v>
      </c>
      <c r="D43" s="127"/>
      <c r="E43" s="127"/>
      <c r="F43" s="127"/>
      <c r="G43" s="128"/>
      <c r="H43" s="194" t="s">
        <v>95</v>
      </c>
      <c r="I43" s="194"/>
      <c r="J43" s="227" t="s">
        <v>124</v>
      </c>
      <c r="K43" s="227"/>
      <c r="L43" s="227"/>
      <c r="M43" s="228" t="s">
        <v>124</v>
      </c>
      <c r="N43" s="228"/>
      <c r="O43" s="228"/>
      <c r="P43" s="195">
        <v>4000</v>
      </c>
      <c r="Q43" s="196"/>
      <c r="R43" s="196"/>
      <c r="S43" s="197"/>
    </row>
    <row r="44" spans="2:20" ht="14.25" customHeight="1">
      <c r="B44" s="45"/>
      <c r="C44" s="229" t="s">
        <v>126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30">
        <f>SUM(P33:S43)</f>
        <v>74350</v>
      </c>
      <c r="Q44" s="230"/>
      <c r="R44" s="230"/>
      <c r="S44" s="230"/>
    </row>
    <row r="45" spans="2:20" ht="10.5" customHeight="1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38"/>
      <c r="M45" s="38"/>
      <c r="N45" s="38"/>
      <c r="O45" s="56"/>
      <c r="P45" s="56"/>
      <c r="Q45" s="56"/>
      <c r="R45" s="56"/>
      <c r="S45" s="56"/>
      <c r="T45" s="52"/>
    </row>
    <row r="46" spans="2:20" ht="14.25" customHeight="1">
      <c r="B46" s="204" t="s">
        <v>148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</row>
    <row r="47" spans="2:20" ht="24.75" customHeight="1">
      <c r="B47" s="45" t="s">
        <v>116</v>
      </c>
      <c r="C47" s="190" t="s">
        <v>117</v>
      </c>
      <c r="D47" s="190"/>
      <c r="E47" s="190"/>
      <c r="F47" s="190"/>
      <c r="G47" s="190"/>
      <c r="H47" s="190" t="s">
        <v>118</v>
      </c>
      <c r="I47" s="190"/>
      <c r="J47" s="190" t="s">
        <v>119</v>
      </c>
      <c r="K47" s="190"/>
      <c r="L47" s="190"/>
      <c r="M47" s="190" t="s">
        <v>120</v>
      </c>
      <c r="N47" s="190"/>
      <c r="O47" s="190"/>
      <c r="P47" s="190" t="s">
        <v>121</v>
      </c>
      <c r="Q47" s="190"/>
      <c r="R47" s="190"/>
      <c r="S47" s="190"/>
    </row>
    <row r="48" spans="2:20" ht="13.5" customHeight="1">
      <c r="B48" s="14">
        <v>1</v>
      </c>
      <c r="C48" s="190">
        <v>2</v>
      </c>
      <c r="D48" s="190"/>
      <c r="E48" s="190"/>
      <c r="F48" s="190"/>
      <c r="G48" s="190"/>
      <c r="H48" s="190">
        <v>3</v>
      </c>
      <c r="I48" s="190"/>
      <c r="J48" s="231" t="s">
        <v>48</v>
      </c>
      <c r="K48" s="231"/>
      <c r="L48" s="231"/>
      <c r="M48" s="231" t="s">
        <v>50</v>
      </c>
      <c r="N48" s="231"/>
      <c r="O48" s="231"/>
      <c r="P48" s="143">
        <v>6</v>
      </c>
      <c r="Q48" s="144"/>
      <c r="R48" s="144"/>
      <c r="S48" s="145"/>
    </row>
    <row r="49" spans="2:19" ht="24" customHeight="1">
      <c r="B49" s="45">
        <v>1</v>
      </c>
      <c r="C49" s="160" t="s">
        <v>149</v>
      </c>
      <c r="D49" s="161"/>
      <c r="E49" s="161"/>
      <c r="F49" s="161"/>
      <c r="G49" s="162"/>
      <c r="H49" s="193">
        <v>3</v>
      </c>
      <c r="I49" s="193"/>
      <c r="J49" s="194" t="s">
        <v>124</v>
      </c>
      <c r="K49" s="194"/>
      <c r="L49" s="194"/>
      <c r="M49" s="194" t="s">
        <v>124</v>
      </c>
      <c r="N49" s="194"/>
      <c r="O49" s="194"/>
      <c r="P49" s="195">
        <v>2100</v>
      </c>
      <c r="Q49" s="196"/>
      <c r="R49" s="196"/>
      <c r="S49" s="197"/>
    </row>
    <row r="50" spans="2:19" ht="24" customHeight="1">
      <c r="B50" s="45">
        <v>2</v>
      </c>
      <c r="C50" s="160" t="s">
        <v>150</v>
      </c>
      <c r="D50" s="161"/>
      <c r="E50" s="161"/>
      <c r="F50" s="161"/>
      <c r="G50" s="162"/>
      <c r="H50" s="193">
        <v>16</v>
      </c>
      <c r="I50" s="193"/>
      <c r="J50" s="194" t="s">
        <v>124</v>
      </c>
      <c r="K50" s="194"/>
      <c r="L50" s="194"/>
      <c r="M50" s="194" t="s">
        <v>124</v>
      </c>
      <c r="N50" s="194"/>
      <c r="O50" s="194"/>
      <c r="P50" s="195">
        <v>885</v>
      </c>
      <c r="Q50" s="196"/>
      <c r="R50" s="196"/>
      <c r="S50" s="197"/>
    </row>
    <row r="51" spans="2:19" ht="48.75" customHeight="1">
      <c r="B51" s="45">
        <v>4</v>
      </c>
      <c r="C51" s="232" t="s">
        <v>151</v>
      </c>
      <c r="D51" s="233"/>
      <c r="E51" s="233"/>
      <c r="F51" s="233"/>
      <c r="G51" s="234"/>
      <c r="H51" s="193">
        <v>16</v>
      </c>
      <c r="I51" s="193"/>
      <c r="J51" s="194" t="s">
        <v>124</v>
      </c>
      <c r="K51" s="194"/>
      <c r="L51" s="194"/>
      <c r="M51" s="194" t="s">
        <v>124</v>
      </c>
      <c r="N51" s="194"/>
      <c r="O51" s="194"/>
      <c r="P51" s="195">
        <f>3007+2264</f>
        <v>5271</v>
      </c>
      <c r="Q51" s="196"/>
      <c r="R51" s="196"/>
      <c r="S51" s="197"/>
    </row>
    <row r="52" spans="2:19" ht="25.5" customHeight="1">
      <c r="B52" s="45">
        <v>5</v>
      </c>
      <c r="C52" s="160" t="s">
        <v>152</v>
      </c>
      <c r="D52" s="161"/>
      <c r="E52" s="161"/>
      <c r="F52" s="161"/>
      <c r="G52" s="162"/>
      <c r="H52" s="193">
        <v>16</v>
      </c>
      <c r="I52" s="193"/>
      <c r="J52" s="227">
        <f>P52/M52</f>
        <v>1249.1666666666667</v>
      </c>
      <c r="K52" s="227"/>
      <c r="L52" s="227"/>
      <c r="M52" s="194" t="s">
        <v>66</v>
      </c>
      <c r="N52" s="194"/>
      <c r="O52" s="194"/>
      <c r="P52" s="195">
        <v>14990</v>
      </c>
      <c r="Q52" s="196"/>
      <c r="R52" s="196"/>
      <c r="S52" s="197"/>
    </row>
    <row r="53" spans="2:19" ht="37.5" customHeight="1">
      <c r="B53" s="45">
        <v>6</v>
      </c>
      <c r="C53" s="126" t="s">
        <v>153</v>
      </c>
      <c r="D53" s="127"/>
      <c r="E53" s="127"/>
      <c r="F53" s="127"/>
      <c r="G53" s="128"/>
      <c r="H53" s="193">
        <v>16</v>
      </c>
      <c r="I53" s="193"/>
      <c r="J53" s="194" t="s">
        <v>124</v>
      </c>
      <c r="K53" s="194"/>
      <c r="L53" s="194"/>
      <c r="M53" s="194" t="s">
        <v>124</v>
      </c>
      <c r="N53" s="194"/>
      <c r="O53" s="194"/>
      <c r="P53" s="195">
        <f>13002</f>
        <v>13002</v>
      </c>
      <c r="Q53" s="196"/>
      <c r="R53" s="196"/>
      <c r="S53" s="197"/>
    </row>
    <row r="54" spans="2:19" ht="12.75" customHeight="1">
      <c r="B54" s="45">
        <v>6</v>
      </c>
      <c r="C54" s="126" t="s">
        <v>154</v>
      </c>
      <c r="D54" s="127"/>
      <c r="E54" s="127"/>
      <c r="F54" s="127"/>
      <c r="G54" s="128"/>
      <c r="H54" s="193">
        <v>16</v>
      </c>
      <c r="I54" s="193"/>
      <c r="J54" s="194" t="s">
        <v>124</v>
      </c>
      <c r="K54" s="194"/>
      <c r="L54" s="194"/>
      <c r="M54" s="194" t="s">
        <v>124</v>
      </c>
      <c r="N54" s="194"/>
      <c r="O54" s="194"/>
      <c r="P54" s="195">
        <v>40232</v>
      </c>
      <c r="Q54" s="196"/>
      <c r="R54" s="196"/>
      <c r="S54" s="197"/>
    </row>
    <row r="55" spans="2:19" ht="12.75" customHeight="1">
      <c r="B55" s="45">
        <v>6</v>
      </c>
      <c r="C55" s="126" t="s">
        <v>240</v>
      </c>
      <c r="D55" s="127"/>
      <c r="E55" s="127"/>
      <c r="F55" s="127"/>
      <c r="G55" s="128"/>
      <c r="H55" s="193">
        <v>16</v>
      </c>
      <c r="I55" s="193"/>
      <c r="J55" s="194" t="s">
        <v>124</v>
      </c>
      <c r="K55" s="194"/>
      <c r="L55" s="194"/>
      <c r="M55" s="194" t="s">
        <v>124</v>
      </c>
      <c r="N55" s="194"/>
      <c r="O55" s="194"/>
      <c r="P55" s="195">
        <v>26150</v>
      </c>
      <c r="Q55" s="196"/>
      <c r="R55" s="196"/>
      <c r="S55" s="197"/>
    </row>
    <row r="56" spans="2:19" ht="24.75" customHeight="1">
      <c r="B56" s="45">
        <v>7</v>
      </c>
      <c r="C56" s="160" t="s">
        <v>155</v>
      </c>
      <c r="D56" s="161"/>
      <c r="E56" s="161"/>
      <c r="F56" s="161"/>
      <c r="G56" s="162"/>
      <c r="H56" s="193">
        <v>16</v>
      </c>
      <c r="I56" s="193"/>
      <c r="J56" s="227" t="s">
        <v>124</v>
      </c>
      <c r="K56" s="227"/>
      <c r="L56" s="227"/>
      <c r="M56" s="194" t="s">
        <v>124</v>
      </c>
      <c r="N56" s="194"/>
      <c r="O56" s="194"/>
      <c r="P56" s="195">
        <v>8250</v>
      </c>
      <c r="Q56" s="196"/>
      <c r="R56" s="196"/>
      <c r="S56" s="197"/>
    </row>
    <row r="57" spans="2:19" ht="14.25" customHeight="1">
      <c r="B57" s="45">
        <v>9</v>
      </c>
      <c r="C57" s="126" t="s">
        <v>156</v>
      </c>
      <c r="D57" s="127"/>
      <c r="E57" s="127"/>
      <c r="F57" s="127"/>
      <c r="G57" s="128"/>
      <c r="H57" s="193">
        <v>16</v>
      </c>
      <c r="I57" s="193"/>
      <c r="J57" s="194" t="s">
        <v>124</v>
      </c>
      <c r="K57" s="194"/>
      <c r="L57" s="194"/>
      <c r="M57" s="194" t="s">
        <v>124</v>
      </c>
      <c r="N57" s="194"/>
      <c r="O57" s="194"/>
      <c r="P57" s="195">
        <v>1000</v>
      </c>
      <c r="Q57" s="196"/>
      <c r="R57" s="196"/>
      <c r="S57" s="197"/>
    </row>
    <row r="58" spans="2:19" ht="14.25" customHeight="1">
      <c r="B58" s="45">
        <v>9</v>
      </c>
      <c r="C58" s="126" t="s">
        <v>157</v>
      </c>
      <c r="D58" s="127"/>
      <c r="E58" s="127"/>
      <c r="F58" s="127"/>
      <c r="G58" s="128"/>
      <c r="H58" s="193">
        <v>16</v>
      </c>
      <c r="I58" s="193"/>
      <c r="J58" s="194" t="s">
        <v>124</v>
      </c>
      <c r="K58" s="194"/>
      <c r="L58" s="194"/>
      <c r="M58" s="194" t="s">
        <v>124</v>
      </c>
      <c r="N58" s="194"/>
      <c r="O58" s="194"/>
      <c r="P58" s="195">
        <f>4170+6940</f>
        <v>11110</v>
      </c>
      <c r="Q58" s="196"/>
      <c r="R58" s="196"/>
      <c r="S58" s="197"/>
    </row>
    <row r="59" spans="2:19" ht="14.25" customHeight="1">
      <c r="B59" s="45">
        <v>9</v>
      </c>
      <c r="C59" s="126" t="s">
        <v>239</v>
      </c>
      <c r="D59" s="127"/>
      <c r="E59" s="127"/>
      <c r="F59" s="127"/>
      <c r="G59" s="128"/>
      <c r="H59" s="193">
        <v>16</v>
      </c>
      <c r="I59" s="193"/>
      <c r="J59" s="194" t="s">
        <v>124</v>
      </c>
      <c r="K59" s="194"/>
      <c r="L59" s="194"/>
      <c r="M59" s="194" t="s">
        <v>124</v>
      </c>
      <c r="N59" s="194"/>
      <c r="O59" s="194"/>
      <c r="P59" s="195">
        <v>6608</v>
      </c>
      <c r="Q59" s="196"/>
      <c r="R59" s="196"/>
      <c r="S59" s="197"/>
    </row>
    <row r="60" spans="2:19" ht="14.25" customHeight="1">
      <c r="B60" s="45">
        <v>9</v>
      </c>
      <c r="C60" s="126" t="s">
        <v>158</v>
      </c>
      <c r="D60" s="127"/>
      <c r="E60" s="127"/>
      <c r="F60" s="127"/>
      <c r="G60" s="128"/>
      <c r="H60" s="193">
        <v>16</v>
      </c>
      <c r="I60" s="193"/>
      <c r="J60" s="194" t="s">
        <v>124</v>
      </c>
      <c r="K60" s="194"/>
      <c r="L60" s="194"/>
      <c r="M60" s="194" t="s">
        <v>124</v>
      </c>
      <c r="N60" s="194"/>
      <c r="O60" s="194"/>
      <c r="P60" s="195">
        <v>993</v>
      </c>
      <c r="Q60" s="196"/>
      <c r="R60" s="196"/>
      <c r="S60" s="197"/>
    </row>
    <row r="61" spans="2:19" ht="14.25" customHeight="1">
      <c r="B61" s="45">
        <v>9</v>
      </c>
      <c r="C61" s="126" t="s">
        <v>241</v>
      </c>
      <c r="D61" s="127"/>
      <c r="E61" s="127"/>
      <c r="F61" s="127"/>
      <c r="G61" s="128"/>
      <c r="H61" s="193">
        <v>16</v>
      </c>
      <c r="I61" s="193"/>
      <c r="J61" s="194" t="s">
        <v>124</v>
      </c>
      <c r="K61" s="194"/>
      <c r="L61" s="194"/>
      <c r="M61" s="194" t="s">
        <v>124</v>
      </c>
      <c r="N61" s="194"/>
      <c r="O61" s="194"/>
      <c r="P61" s="195">
        <v>3494</v>
      </c>
      <c r="Q61" s="196"/>
      <c r="R61" s="196"/>
      <c r="S61" s="197"/>
    </row>
    <row r="62" spans="2:19" ht="12.75" customHeight="1">
      <c r="B62" s="45">
        <v>9</v>
      </c>
      <c r="C62" s="126" t="s">
        <v>137</v>
      </c>
      <c r="D62" s="127"/>
      <c r="E62" s="127"/>
      <c r="F62" s="127"/>
      <c r="G62" s="128"/>
      <c r="H62" s="193">
        <v>24.27</v>
      </c>
      <c r="I62" s="193"/>
      <c r="J62" s="194" t="s">
        <v>124</v>
      </c>
      <c r="K62" s="194"/>
      <c r="L62" s="194"/>
      <c r="M62" s="194" t="s">
        <v>124</v>
      </c>
      <c r="N62" s="194"/>
      <c r="O62" s="194"/>
      <c r="P62" s="195">
        <v>5320</v>
      </c>
      <c r="Q62" s="196"/>
      <c r="R62" s="196"/>
      <c r="S62" s="197"/>
    </row>
    <row r="63" spans="2:19">
      <c r="B63" s="58"/>
      <c r="C63" s="235" t="s">
        <v>126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140">
        <f>SUM(P49:S62)</f>
        <v>139405</v>
      </c>
      <c r="Q63" s="141"/>
      <c r="R63" s="141"/>
      <c r="S63" s="142"/>
    </row>
    <row r="64" spans="2:19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2:19" ht="13.5" customHeight="1">
      <c r="B65" s="204" t="s">
        <v>159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2:19" ht="11.2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 t="s">
        <v>160</v>
      </c>
      <c r="R66" s="42"/>
      <c r="S66" s="42"/>
    </row>
    <row r="67" spans="2:19" ht="25.5">
      <c r="B67" s="45" t="s">
        <v>116</v>
      </c>
      <c r="C67" s="190" t="s">
        <v>117</v>
      </c>
      <c r="D67" s="190"/>
      <c r="E67" s="190"/>
      <c r="F67" s="190"/>
      <c r="G67" s="190"/>
      <c r="H67" s="190"/>
      <c r="I67" s="190"/>
      <c r="J67" s="190" t="s">
        <v>118</v>
      </c>
      <c r="K67" s="190"/>
      <c r="L67" s="190" t="s">
        <v>161</v>
      </c>
      <c r="M67" s="190"/>
      <c r="N67" s="190" t="s">
        <v>162</v>
      </c>
      <c r="O67" s="190"/>
      <c r="P67" s="190" t="s">
        <v>163</v>
      </c>
      <c r="Q67" s="190"/>
      <c r="R67" s="190"/>
      <c r="S67" s="190"/>
    </row>
    <row r="68" spans="2:19">
      <c r="B68" s="14">
        <v>1</v>
      </c>
      <c r="C68" s="190">
        <v>2</v>
      </c>
      <c r="D68" s="190"/>
      <c r="E68" s="190"/>
      <c r="F68" s="190"/>
      <c r="G68" s="190"/>
      <c r="H68" s="190"/>
      <c r="I68" s="190"/>
      <c r="J68" s="190">
        <v>3</v>
      </c>
      <c r="K68" s="190"/>
      <c r="L68" s="190">
        <v>4</v>
      </c>
      <c r="M68" s="190"/>
      <c r="N68" s="190">
        <v>5</v>
      </c>
      <c r="O68" s="190"/>
      <c r="P68" s="190">
        <v>6</v>
      </c>
      <c r="Q68" s="190"/>
      <c r="R68" s="190"/>
      <c r="S68" s="190"/>
    </row>
    <row r="69" spans="2:19">
      <c r="B69" s="45">
        <v>1</v>
      </c>
      <c r="C69" s="160" t="s">
        <v>164</v>
      </c>
      <c r="D69" s="161"/>
      <c r="E69" s="161"/>
      <c r="F69" s="161"/>
      <c r="G69" s="161"/>
      <c r="H69" s="161"/>
      <c r="I69" s="162"/>
      <c r="J69" s="231" t="s">
        <v>77</v>
      </c>
      <c r="K69" s="231"/>
      <c r="L69" s="236">
        <f>P69/N69*100</f>
        <v>2013227.2727272725</v>
      </c>
      <c r="M69" s="236"/>
      <c r="N69" s="190">
        <v>2.2000000000000002</v>
      </c>
      <c r="O69" s="190"/>
      <c r="P69" s="237">
        <v>44291</v>
      </c>
      <c r="Q69" s="237"/>
      <c r="R69" s="237"/>
      <c r="S69" s="237"/>
    </row>
    <row r="70" spans="2:19">
      <c r="B70" s="45">
        <v>2</v>
      </c>
      <c r="C70" s="160" t="s">
        <v>165</v>
      </c>
      <c r="D70" s="161"/>
      <c r="E70" s="161"/>
      <c r="F70" s="161"/>
      <c r="G70" s="161"/>
      <c r="H70" s="161"/>
      <c r="I70" s="162"/>
      <c r="J70" s="231" t="s">
        <v>77</v>
      </c>
      <c r="K70" s="231"/>
      <c r="L70" s="236" t="s">
        <v>124</v>
      </c>
      <c r="M70" s="236"/>
      <c r="N70" s="190" t="s">
        <v>124</v>
      </c>
      <c r="O70" s="190"/>
      <c r="P70" s="237">
        <v>787</v>
      </c>
      <c r="Q70" s="237"/>
      <c r="R70" s="237"/>
      <c r="S70" s="237"/>
    </row>
    <row r="71" spans="2:19" ht="12.75" customHeight="1">
      <c r="B71" s="45"/>
      <c r="C71" s="238" t="s">
        <v>126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40"/>
      <c r="P71" s="230">
        <f>P69+P70</f>
        <v>45078</v>
      </c>
      <c r="Q71" s="230"/>
      <c r="R71" s="230"/>
      <c r="S71" s="230"/>
    </row>
    <row r="72" spans="2:19" ht="10.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2:19" ht="12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 t="s">
        <v>166</v>
      </c>
      <c r="R73" s="42"/>
      <c r="S73" s="42"/>
    </row>
    <row r="74" spans="2:19" ht="25.5">
      <c r="B74" s="45" t="s">
        <v>116</v>
      </c>
      <c r="C74" s="190" t="s">
        <v>117</v>
      </c>
      <c r="D74" s="190"/>
      <c r="E74" s="190"/>
      <c r="F74" s="190"/>
      <c r="G74" s="190"/>
      <c r="H74" s="190"/>
      <c r="I74" s="190"/>
      <c r="J74" s="190"/>
      <c r="K74" s="190" t="s">
        <v>118</v>
      </c>
      <c r="L74" s="190"/>
      <c r="M74" s="190"/>
      <c r="N74" s="190" t="s">
        <v>167</v>
      </c>
      <c r="O74" s="190"/>
      <c r="P74" s="190"/>
      <c r="Q74" s="190"/>
      <c r="R74" s="190"/>
      <c r="S74" s="190"/>
    </row>
    <row r="75" spans="2:19" ht="12.75" customHeight="1">
      <c r="B75" s="45">
        <v>1</v>
      </c>
      <c r="C75" s="190">
        <v>2</v>
      </c>
      <c r="D75" s="190"/>
      <c r="E75" s="190"/>
      <c r="F75" s="190"/>
      <c r="G75" s="190"/>
      <c r="H75" s="190"/>
      <c r="I75" s="190"/>
      <c r="J75" s="190"/>
      <c r="K75" s="190">
        <v>3</v>
      </c>
      <c r="L75" s="190"/>
      <c r="M75" s="190"/>
      <c r="N75" s="190">
        <v>4</v>
      </c>
      <c r="O75" s="190"/>
      <c r="P75" s="190"/>
      <c r="Q75" s="190"/>
      <c r="R75" s="190"/>
      <c r="S75" s="190"/>
    </row>
    <row r="76" spans="2:19" ht="15" customHeight="1">
      <c r="B76" s="63">
        <v>1</v>
      </c>
      <c r="C76" s="160" t="s">
        <v>168</v>
      </c>
      <c r="D76" s="161"/>
      <c r="E76" s="161"/>
      <c r="F76" s="161"/>
      <c r="G76" s="161"/>
      <c r="H76" s="161"/>
      <c r="I76" s="161"/>
      <c r="J76" s="162"/>
      <c r="K76" s="241" t="s">
        <v>78</v>
      </c>
      <c r="L76" s="241"/>
      <c r="M76" s="241"/>
      <c r="N76" s="242">
        <v>21352</v>
      </c>
      <c r="O76" s="242"/>
      <c r="P76" s="242"/>
      <c r="Q76" s="242"/>
      <c r="R76" s="242"/>
      <c r="S76" s="242"/>
    </row>
    <row r="77" spans="2:19" ht="12.75" customHeight="1">
      <c r="B77" s="45">
        <v>2</v>
      </c>
      <c r="C77" s="160" t="s">
        <v>242</v>
      </c>
      <c r="D77" s="161"/>
      <c r="E77" s="161"/>
      <c r="F77" s="161"/>
      <c r="G77" s="161"/>
      <c r="H77" s="161"/>
      <c r="I77" s="161"/>
      <c r="J77" s="162"/>
      <c r="K77" s="243" t="s">
        <v>78</v>
      </c>
      <c r="L77" s="244"/>
      <c r="M77" s="245"/>
      <c r="N77" s="134">
        <v>495</v>
      </c>
      <c r="O77" s="135"/>
      <c r="P77" s="135"/>
      <c r="Q77" s="135"/>
      <c r="R77" s="135"/>
      <c r="S77" s="136"/>
    </row>
    <row r="78" spans="2:19" ht="12.75" customHeight="1">
      <c r="B78" s="45"/>
      <c r="C78" s="229" t="s">
        <v>126</v>
      </c>
      <c r="D78" s="229"/>
      <c r="E78" s="229"/>
      <c r="F78" s="229"/>
      <c r="G78" s="229"/>
      <c r="H78" s="229"/>
      <c r="I78" s="229"/>
      <c r="J78" s="229"/>
      <c r="K78" s="231"/>
      <c r="L78" s="231"/>
      <c r="M78" s="231"/>
      <c r="N78" s="230">
        <f>N76+N77</f>
        <v>21847</v>
      </c>
      <c r="O78" s="230"/>
      <c r="P78" s="230"/>
      <c r="Q78" s="230"/>
      <c r="R78" s="230"/>
      <c r="S78" s="230"/>
    </row>
    <row r="79" spans="2:19" ht="5.25" customHeight="1">
      <c r="B79" s="54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64"/>
      <c r="Q79" s="54"/>
      <c r="R79" s="42"/>
      <c r="S79" s="42"/>
    </row>
    <row r="80" spans="2:19" ht="15.75" customHeight="1">
      <c r="B80" s="204" t="s">
        <v>169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2:19" s="66" customFormat="1" ht="15.75" customHeight="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2:19" ht="25.5">
      <c r="B82" s="45" t="s">
        <v>116</v>
      </c>
      <c r="C82" s="190" t="s">
        <v>117</v>
      </c>
      <c r="D82" s="190"/>
      <c r="E82" s="190"/>
      <c r="F82" s="190"/>
      <c r="G82" s="190"/>
      <c r="H82" s="190"/>
      <c r="I82" s="190"/>
      <c r="J82" s="190"/>
      <c r="K82" s="190" t="s">
        <v>118</v>
      </c>
      <c r="L82" s="190"/>
      <c r="M82" s="190"/>
      <c r="N82" s="190" t="s">
        <v>167</v>
      </c>
      <c r="O82" s="190"/>
      <c r="P82" s="190"/>
      <c r="Q82" s="190"/>
      <c r="R82" s="190"/>
      <c r="S82" s="190"/>
    </row>
    <row r="83" spans="2:19" ht="12.75" customHeight="1">
      <c r="B83" s="45">
        <v>1</v>
      </c>
      <c r="C83" s="190">
        <v>2</v>
      </c>
      <c r="D83" s="190"/>
      <c r="E83" s="190"/>
      <c r="F83" s="190"/>
      <c r="G83" s="190"/>
      <c r="H83" s="190"/>
      <c r="I83" s="190"/>
      <c r="J83" s="190"/>
      <c r="K83" s="190">
        <v>3</v>
      </c>
      <c r="L83" s="190"/>
      <c r="M83" s="190"/>
      <c r="N83" s="190">
        <v>4</v>
      </c>
      <c r="O83" s="190"/>
      <c r="P83" s="190"/>
      <c r="Q83" s="190"/>
      <c r="R83" s="190"/>
      <c r="S83" s="190"/>
    </row>
    <row r="84" spans="2:19" ht="36.75" customHeight="1">
      <c r="B84" s="63">
        <v>1</v>
      </c>
      <c r="C84" s="160" t="s">
        <v>170</v>
      </c>
      <c r="D84" s="161"/>
      <c r="E84" s="161"/>
      <c r="F84" s="161"/>
      <c r="G84" s="161"/>
      <c r="H84" s="161"/>
      <c r="I84" s="161"/>
      <c r="J84" s="162"/>
      <c r="K84" s="241" t="s">
        <v>42</v>
      </c>
      <c r="L84" s="241"/>
      <c r="M84" s="241"/>
      <c r="N84" s="242">
        <f>53350-9330</f>
        <v>44020</v>
      </c>
      <c r="O84" s="242"/>
      <c r="P84" s="242"/>
      <c r="Q84" s="242"/>
      <c r="R84" s="242"/>
      <c r="S84" s="242"/>
    </row>
    <row r="85" spans="2:19" ht="12" customHeight="1">
      <c r="B85" s="63">
        <v>2</v>
      </c>
      <c r="C85" s="160" t="s">
        <v>171</v>
      </c>
      <c r="D85" s="161"/>
      <c r="E85" s="161"/>
      <c r="F85" s="161"/>
      <c r="G85" s="161"/>
      <c r="H85" s="161"/>
      <c r="I85" s="161"/>
      <c r="J85" s="162"/>
      <c r="K85" s="241" t="s">
        <v>78</v>
      </c>
      <c r="L85" s="241"/>
      <c r="M85" s="241"/>
      <c r="N85" s="242">
        <v>33000</v>
      </c>
      <c r="O85" s="242"/>
      <c r="P85" s="242"/>
      <c r="Q85" s="242"/>
      <c r="R85" s="242"/>
      <c r="S85" s="242"/>
    </row>
    <row r="86" spans="2:19" ht="12" customHeight="1">
      <c r="B86" s="63">
        <v>2</v>
      </c>
      <c r="C86" s="160" t="s">
        <v>243</v>
      </c>
      <c r="D86" s="161"/>
      <c r="E86" s="161"/>
      <c r="F86" s="161"/>
      <c r="G86" s="161"/>
      <c r="H86" s="161"/>
      <c r="I86" s="161"/>
      <c r="J86" s="162"/>
      <c r="K86" s="241" t="s">
        <v>78</v>
      </c>
      <c r="L86" s="241"/>
      <c r="M86" s="241"/>
      <c r="N86" s="242">
        <v>9500</v>
      </c>
      <c r="O86" s="242"/>
      <c r="P86" s="242"/>
      <c r="Q86" s="242"/>
      <c r="R86" s="242"/>
      <c r="S86" s="242"/>
    </row>
    <row r="87" spans="2:19" ht="12" customHeight="1">
      <c r="B87" s="63">
        <v>2</v>
      </c>
      <c r="C87" s="160" t="s">
        <v>244</v>
      </c>
      <c r="D87" s="161"/>
      <c r="E87" s="161"/>
      <c r="F87" s="161"/>
      <c r="G87" s="161"/>
      <c r="H87" s="161"/>
      <c r="I87" s="161"/>
      <c r="J87" s="162"/>
      <c r="K87" s="241" t="s">
        <v>78</v>
      </c>
      <c r="L87" s="241"/>
      <c r="M87" s="241"/>
      <c r="N87" s="242">
        <v>14850</v>
      </c>
      <c r="O87" s="242"/>
      <c r="P87" s="242"/>
      <c r="Q87" s="242"/>
      <c r="R87" s="242"/>
      <c r="S87" s="242"/>
    </row>
    <row r="88" spans="2:19" ht="12.75" customHeight="1">
      <c r="B88" s="45"/>
      <c r="C88" s="229" t="s">
        <v>126</v>
      </c>
      <c r="D88" s="229"/>
      <c r="E88" s="229"/>
      <c r="F88" s="229"/>
      <c r="G88" s="229"/>
      <c r="H88" s="229"/>
      <c r="I88" s="229"/>
      <c r="J88" s="229"/>
      <c r="K88" s="231"/>
      <c r="L88" s="231"/>
      <c r="M88" s="231"/>
      <c r="N88" s="230">
        <f>N84+N85+N86+N87</f>
        <v>101370</v>
      </c>
      <c r="O88" s="230"/>
      <c r="P88" s="230"/>
      <c r="Q88" s="230"/>
      <c r="R88" s="230"/>
      <c r="S88" s="230"/>
    </row>
    <row r="89" spans="2:19" ht="9.75" customHeight="1">
      <c r="B89" s="42"/>
      <c r="C89" s="67"/>
      <c r="D89" s="67"/>
      <c r="E89" s="67"/>
      <c r="F89" s="67"/>
      <c r="G89" s="67"/>
      <c r="H89" s="67"/>
      <c r="I89" s="67"/>
      <c r="J89" s="67"/>
      <c r="K89" s="67"/>
      <c r="L89" s="42"/>
      <c r="M89" s="42"/>
      <c r="N89" s="42"/>
      <c r="O89" s="42"/>
      <c r="P89" s="42"/>
      <c r="Q89" s="42"/>
      <c r="R89" s="42"/>
      <c r="S89" s="42"/>
    </row>
    <row r="90" spans="2:19" ht="15.75" customHeight="1">
      <c r="B90" s="204" t="s">
        <v>172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2:19" ht="13.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 t="s">
        <v>160</v>
      </c>
      <c r="S91" s="42"/>
    </row>
    <row r="92" spans="2:19" ht="25.5">
      <c r="B92" s="45" t="s">
        <v>116</v>
      </c>
      <c r="C92" s="190" t="s">
        <v>117</v>
      </c>
      <c r="D92" s="190"/>
      <c r="E92" s="190"/>
      <c r="F92" s="190"/>
      <c r="G92" s="190"/>
      <c r="H92" s="190"/>
      <c r="I92" s="190" t="s">
        <v>118</v>
      </c>
      <c r="J92" s="190"/>
      <c r="K92" s="190" t="s">
        <v>173</v>
      </c>
      <c r="L92" s="190"/>
      <c r="M92" s="190"/>
      <c r="N92" s="190" t="s">
        <v>174</v>
      </c>
      <c r="O92" s="190"/>
      <c r="P92" s="190"/>
      <c r="Q92" s="190" t="s">
        <v>175</v>
      </c>
      <c r="R92" s="190"/>
      <c r="S92" s="190"/>
    </row>
    <row r="93" spans="2:19" ht="15" customHeight="1">
      <c r="B93" s="45">
        <v>1</v>
      </c>
      <c r="C93" s="190">
        <v>2</v>
      </c>
      <c r="D93" s="190"/>
      <c r="E93" s="190"/>
      <c r="F93" s="190"/>
      <c r="G93" s="190"/>
      <c r="H93" s="190"/>
      <c r="I93" s="190">
        <v>3</v>
      </c>
      <c r="J93" s="190"/>
      <c r="K93" s="190">
        <v>4</v>
      </c>
      <c r="L93" s="190"/>
      <c r="M93" s="190"/>
      <c r="N93" s="190">
        <v>5</v>
      </c>
      <c r="O93" s="190"/>
      <c r="P93" s="190"/>
      <c r="Q93" s="190">
        <v>6</v>
      </c>
      <c r="R93" s="190"/>
      <c r="S93" s="190"/>
    </row>
    <row r="94" spans="2:19" ht="15" customHeight="1">
      <c r="B94" s="45">
        <v>1</v>
      </c>
      <c r="C94" s="160" t="s">
        <v>176</v>
      </c>
      <c r="D94" s="161"/>
      <c r="E94" s="161"/>
      <c r="F94" s="161"/>
      <c r="G94" s="161"/>
      <c r="H94" s="162"/>
      <c r="I94" s="243" t="s">
        <v>79</v>
      </c>
      <c r="J94" s="245"/>
      <c r="K94" s="246">
        <v>1</v>
      </c>
      <c r="L94" s="247"/>
      <c r="M94" s="248"/>
      <c r="N94" s="246">
        <v>80026</v>
      </c>
      <c r="O94" s="247"/>
      <c r="P94" s="248"/>
      <c r="Q94" s="195">
        <v>80026</v>
      </c>
      <c r="R94" s="196"/>
      <c r="S94" s="197"/>
    </row>
    <row r="95" spans="2:19" ht="25.5" customHeight="1">
      <c r="B95" s="45">
        <v>2</v>
      </c>
      <c r="C95" s="160" t="s">
        <v>177</v>
      </c>
      <c r="D95" s="161"/>
      <c r="E95" s="161"/>
      <c r="F95" s="161"/>
      <c r="G95" s="161"/>
      <c r="H95" s="162"/>
      <c r="I95" s="249" t="s">
        <v>79</v>
      </c>
      <c r="J95" s="250"/>
      <c r="K95" s="246">
        <v>1</v>
      </c>
      <c r="L95" s="247"/>
      <c r="M95" s="248"/>
      <c r="N95" s="246">
        <v>59447</v>
      </c>
      <c r="O95" s="247"/>
      <c r="P95" s="248"/>
      <c r="Q95" s="195">
        <v>59447</v>
      </c>
      <c r="R95" s="196"/>
      <c r="S95" s="197"/>
    </row>
    <row r="96" spans="2:19" ht="14.25" customHeight="1">
      <c r="B96" s="45">
        <v>3</v>
      </c>
      <c r="C96" s="160" t="s">
        <v>246</v>
      </c>
      <c r="D96" s="161"/>
      <c r="E96" s="161"/>
      <c r="F96" s="161"/>
      <c r="G96" s="161"/>
      <c r="H96" s="162"/>
      <c r="I96" s="249" t="s">
        <v>79</v>
      </c>
      <c r="J96" s="250"/>
      <c r="K96" s="246" t="s">
        <v>124</v>
      </c>
      <c r="L96" s="247"/>
      <c r="M96" s="248"/>
      <c r="N96" s="246" t="s">
        <v>124</v>
      </c>
      <c r="O96" s="247"/>
      <c r="P96" s="248"/>
      <c r="Q96" s="195">
        <v>1525</v>
      </c>
      <c r="R96" s="196"/>
      <c r="S96" s="197"/>
    </row>
    <row r="97" spans="2:27" ht="15" customHeight="1">
      <c r="B97" s="45">
        <v>4</v>
      </c>
      <c r="C97" s="160" t="s">
        <v>245</v>
      </c>
      <c r="D97" s="161"/>
      <c r="E97" s="161"/>
      <c r="F97" s="161"/>
      <c r="G97" s="161"/>
      <c r="H97" s="162"/>
      <c r="I97" s="243" t="s">
        <v>79</v>
      </c>
      <c r="J97" s="245"/>
      <c r="K97" s="246" t="s">
        <v>124</v>
      </c>
      <c r="L97" s="247"/>
      <c r="M97" s="248"/>
      <c r="N97" s="246" t="s">
        <v>124</v>
      </c>
      <c r="O97" s="247"/>
      <c r="P97" s="248"/>
      <c r="Q97" s="195">
        <v>17765</v>
      </c>
      <c r="R97" s="196"/>
      <c r="S97" s="197"/>
      <c r="T97" s="54"/>
      <c r="U97" s="54"/>
      <c r="V97" s="54"/>
      <c r="W97" s="54"/>
      <c r="X97" s="54"/>
      <c r="Y97" s="54"/>
      <c r="Z97" s="52"/>
      <c r="AA97" s="52"/>
    </row>
    <row r="98" spans="2:27" ht="23.25" customHeight="1">
      <c r="B98" s="45">
        <v>5</v>
      </c>
      <c r="C98" s="160" t="s">
        <v>178</v>
      </c>
      <c r="D98" s="161"/>
      <c r="E98" s="161"/>
      <c r="F98" s="161"/>
      <c r="G98" s="161"/>
      <c r="H98" s="162"/>
      <c r="I98" s="243" t="s">
        <v>79</v>
      </c>
      <c r="J98" s="245"/>
      <c r="K98" s="246" t="s">
        <v>124</v>
      </c>
      <c r="L98" s="247"/>
      <c r="M98" s="248"/>
      <c r="N98" s="246" t="s">
        <v>124</v>
      </c>
      <c r="O98" s="247"/>
      <c r="P98" s="248"/>
      <c r="Q98" s="195">
        <v>3159</v>
      </c>
      <c r="R98" s="196"/>
      <c r="S98" s="197"/>
      <c r="T98" s="54"/>
      <c r="U98" s="54"/>
      <c r="V98" s="54"/>
      <c r="W98" s="54"/>
      <c r="X98" s="54"/>
      <c r="Y98" s="54"/>
      <c r="Z98" s="52"/>
      <c r="AA98" s="52"/>
    </row>
    <row r="99" spans="2:27" ht="24.75" customHeight="1">
      <c r="B99" s="45">
        <v>6</v>
      </c>
      <c r="C99" s="160" t="s">
        <v>179</v>
      </c>
      <c r="D99" s="161"/>
      <c r="E99" s="161"/>
      <c r="F99" s="161"/>
      <c r="G99" s="161"/>
      <c r="H99" s="162"/>
      <c r="I99" s="243" t="s">
        <v>48</v>
      </c>
      <c r="J99" s="245"/>
      <c r="K99" s="246" t="s">
        <v>124</v>
      </c>
      <c r="L99" s="247"/>
      <c r="M99" s="248"/>
      <c r="N99" s="246" t="s">
        <v>124</v>
      </c>
      <c r="O99" s="247"/>
      <c r="P99" s="248"/>
      <c r="Q99" s="200">
        <v>3970</v>
      </c>
      <c r="R99" s="200"/>
      <c r="S99" s="200"/>
      <c r="T99" s="54"/>
      <c r="U99" s="54"/>
      <c r="V99" s="54"/>
      <c r="W99" s="54"/>
      <c r="X99" s="54"/>
      <c r="Y99" s="54"/>
      <c r="Z99" s="52"/>
      <c r="AA99" s="52"/>
    </row>
    <row r="100" spans="2:27" ht="38.25" customHeight="1">
      <c r="B100" s="45">
        <v>7</v>
      </c>
      <c r="C100" s="160" t="s">
        <v>180</v>
      </c>
      <c r="D100" s="161"/>
      <c r="E100" s="161"/>
      <c r="F100" s="161"/>
      <c r="G100" s="161"/>
      <c r="H100" s="162"/>
      <c r="I100" s="243" t="s">
        <v>79</v>
      </c>
      <c r="J100" s="245"/>
      <c r="K100" s="246" t="s">
        <v>124</v>
      </c>
      <c r="L100" s="247"/>
      <c r="M100" s="248"/>
      <c r="N100" s="246" t="s">
        <v>124</v>
      </c>
      <c r="O100" s="247"/>
      <c r="P100" s="248"/>
      <c r="Q100" s="195">
        <v>3400</v>
      </c>
      <c r="R100" s="196"/>
      <c r="S100" s="197"/>
    </row>
    <row r="101" spans="2:27" ht="14.25" customHeight="1">
      <c r="B101" s="45">
        <v>8</v>
      </c>
      <c r="C101" s="160" t="s">
        <v>137</v>
      </c>
      <c r="D101" s="161"/>
      <c r="E101" s="161"/>
      <c r="F101" s="161"/>
      <c r="G101" s="161"/>
      <c r="H101" s="162"/>
      <c r="I101" s="243" t="s">
        <v>97</v>
      </c>
      <c r="J101" s="245"/>
      <c r="K101" s="246" t="s">
        <v>124</v>
      </c>
      <c r="L101" s="247"/>
      <c r="M101" s="248"/>
      <c r="N101" s="246" t="s">
        <v>124</v>
      </c>
      <c r="O101" s="247"/>
      <c r="P101" s="248"/>
      <c r="Q101" s="195">
        <v>50</v>
      </c>
      <c r="R101" s="196"/>
      <c r="S101" s="197"/>
      <c r="T101" s="54"/>
      <c r="U101" s="54"/>
      <c r="V101" s="54"/>
      <c r="W101" s="54"/>
      <c r="X101" s="54"/>
      <c r="Y101" s="54"/>
      <c r="Z101" s="52"/>
      <c r="AA101" s="52"/>
    </row>
    <row r="102" spans="2:27" ht="13.5" customHeight="1">
      <c r="B102" s="35"/>
      <c r="C102" s="157" t="s">
        <v>126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9"/>
      <c r="Q102" s="140">
        <f>SUM(Q94:S101)</f>
        <v>169342</v>
      </c>
      <c r="R102" s="141"/>
      <c r="S102" s="142"/>
    </row>
    <row r="103" spans="2:27" s="66" customFormat="1" ht="15.75" customHeight="1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42" t="s">
        <v>166</v>
      </c>
      <c r="S103" s="65"/>
    </row>
    <row r="104" spans="2:27" ht="25.5" customHeight="1">
      <c r="B104" s="45" t="s">
        <v>116</v>
      </c>
      <c r="C104" s="143" t="s">
        <v>117</v>
      </c>
      <c r="D104" s="144"/>
      <c r="E104" s="144"/>
      <c r="F104" s="144"/>
      <c r="G104" s="144"/>
      <c r="H104" s="145"/>
      <c r="I104" s="143" t="s">
        <v>118</v>
      </c>
      <c r="J104" s="145"/>
      <c r="K104" s="251" t="s">
        <v>181</v>
      </c>
      <c r="L104" s="252"/>
      <c r="M104" s="69" t="s">
        <v>182</v>
      </c>
      <c r="N104" s="143" t="s">
        <v>183</v>
      </c>
      <c r="O104" s="144"/>
      <c r="P104" s="145"/>
      <c r="Q104" s="143" t="s">
        <v>184</v>
      </c>
      <c r="R104" s="144"/>
      <c r="S104" s="145"/>
    </row>
    <row r="105" spans="2:27">
      <c r="B105" s="14">
        <v>1</v>
      </c>
      <c r="C105" s="143">
        <v>2</v>
      </c>
      <c r="D105" s="144"/>
      <c r="E105" s="144"/>
      <c r="F105" s="144"/>
      <c r="G105" s="144"/>
      <c r="H105" s="145"/>
      <c r="I105" s="143">
        <v>3</v>
      </c>
      <c r="J105" s="145"/>
      <c r="K105" s="143">
        <v>4</v>
      </c>
      <c r="L105" s="145"/>
      <c r="M105" s="14">
        <v>5</v>
      </c>
      <c r="N105" s="143">
        <v>6</v>
      </c>
      <c r="O105" s="144"/>
      <c r="P105" s="145"/>
      <c r="Q105" s="143">
        <v>7</v>
      </c>
      <c r="R105" s="144"/>
      <c r="S105" s="145"/>
    </row>
    <row r="106" spans="2:27" ht="24.75" customHeight="1">
      <c r="B106" s="14">
        <v>1</v>
      </c>
      <c r="C106" s="160" t="s">
        <v>185</v>
      </c>
      <c r="D106" s="161"/>
      <c r="E106" s="161"/>
      <c r="F106" s="161"/>
      <c r="G106" s="161"/>
      <c r="H106" s="162"/>
      <c r="I106" s="249" t="s">
        <v>79</v>
      </c>
      <c r="J106" s="250"/>
      <c r="K106" s="253" t="s">
        <v>124</v>
      </c>
      <c r="L106" s="254"/>
      <c r="M106" s="70" t="s">
        <v>124</v>
      </c>
      <c r="N106" s="246" t="s">
        <v>124</v>
      </c>
      <c r="O106" s="247"/>
      <c r="P106" s="248"/>
      <c r="Q106" s="195">
        <v>306517</v>
      </c>
      <c r="R106" s="196"/>
      <c r="S106" s="197"/>
    </row>
    <row r="107" spans="2:27" ht="35.25" customHeight="1">
      <c r="B107" s="14">
        <v>2</v>
      </c>
      <c r="C107" s="160" t="s">
        <v>186</v>
      </c>
      <c r="D107" s="161"/>
      <c r="E107" s="161"/>
      <c r="F107" s="161"/>
      <c r="G107" s="161"/>
      <c r="H107" s="162"/>
      <c r="I107" s="249" t="s">
        <v>102</v>
      </c>
      <c r="J107" s="250"/>
      <c r="K107" s="253">
        <f>Q107/N107/M107</f>
        <v>22.813299232736576</v>
      </c>
      <c r="L107" s="254"/>
      <c r="M107" s="70">
        <v>23</v>
      </c>
      <c r="N107" s="246">
        <v>4.25</v>
      </c>
      <c r="O107" s="247"/>
      <c r="P107" s="248"/>
      <c r="Q107" s="195">
        <v>2230</v>
      </c>
      <c r="R107" s="196"/>
      <c r="S107" s="197"/>
    </row>
    <row r="108" spans="2:27">
      <c r="B108" s="18"/>
      <c r="C108" s="157" t="s">
        <v>126</v>
      </c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9"/>
      <c r="Q108" s="140">
        <f>Q107+Q106</f>
        <v>308747</v>
      </c>
      <c r="R108" s="141"/>
      <c r="S108" s="142"/>
    </row>
    <row r="109" spans="2:27">
      <c r="B109" s="71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27">
      <c r="B110" s="72" t="s">
        <v>187</v>
      </c>
      <c r="C110" s="37"/>
      <c r="D110" s="37"/>
      <c r="E110" s="37"/>
      <c r="F110" s="37"/>
      <c r="G110" s="50">
        <f>Q108+Q102+N78+P71+P63+P44+Q27+P17+N88</f>
        <v>1224952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27">
      <c r="B111" s="71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27">
      <c r="B112" s="42" t="s">
        <v>188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1:20" ht="9" customHeight="1">
      <c r="B113" s="42" t="s">
        <v>189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:20">
      <c r="B114" s="42" t="s">
        <v>105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 t="s">
        <v>106</v>
      </c>
      <c r="N114" s="42"/>
      <c r="O114" s="42"/>
      <c r="P114" s="42"/>
      <c r="Q114" s="42"/>
      <c r="R114" s="42"/>
      <c r="S114" s="42"/>
    </row>
    <row r="115" spans="1:20" ht="9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1:20">
      <c r="B116" s="42" t="s">
        <v>107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 t="s">
        <v>108</v>
      </c>
      <c r="N116" s="42"/>
      <c r="O116" s="42"/>
      <c r="P116" s="73" t="s">
        <v>109</v>
      </c>
      <c r="Q116" s="42"/>
      <c r="S116" s="42"/>
    </row>
    <row r="119" spans="1:20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1" spans="1:20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</sheetData>
  <mergeCells count="359">
    <mergeCell ref="C108:P108"/>
    <mergeCell ref="Q108:S108"/>
    <mergeCell ref="C106:H106"/>
    <mergeCell ref="I106:J106"/>
    <mergeCell ref="K106:L106"/>
    <mergeCell ref="N106:P106"/>
    <mergeCell ref="Q106:S106"/>
    <mergeCell ref="C107:H107"/>
    <mergeCell ref="I107:J107"/>
    <mergeCell ref="K107:L107"/>
    <mergeCell ref="N107:P107"/>
    <mergeCell ref="Q107:S107"/>
    <mergeCell ref="C104:H104"/>
    <mergeCell ref="I104:J104"/>
    <mergeCell ref="K104:L104"/>
    <mergeCell ref="N104:P104"/>
    <mergeCell ref="Q104:S104"/>
    <mergeCell ref="C105:H105"/>
    <mergeCell ref="I105:J105"/>
    <mergeCell ref="K105:L105"/>
    <mergeCell ref="N105:P105"/>
    <mergeCell ref="Q105:S105"/>
    <mergeCell ref="C102:P102"/>
    <mergeCell ref="Q102:S102"/>
    <mergeCell ref="C99:H99"/>
    <mergeCell ref="I99:J99"/>
    <mergeCell ref="K99:M99"/>
    <mergeCell ref="N99:P99"/>
    <mergeCell ref="Q99:S99"/>
    <mergeCell ref="C100:H100"/>
    <mergeCell ref="I100:J100"/>
    <mergeCell ref="K100:M100"/>
    <mergeCell ref="N100:P100"/>
    <mergeCell ref="Q100:S100"/>
    <mergeCell ref="C98:H98"/>
    <mergeCell ref="I98:J98"/>
    <mergeCell ref="K98:M98"/>
    <mergeCell ref="N98:P98"/>
    <mergeCell ref="Q98:S98"/>
    <mergeCell ref="C101:H101"/>
    <mergeCell ref="I101:J101"/>
    <mergeCell ref="K101:M101"/>
    <mergeCell ref="N101:P101"/>
    <mergeCell ref="Q101:S101"/>
    <mergeCell ref="C95:H95"/>
    <mergeCell ref="I95:J95"/>
    <mergeCell ref="K95:M95"/>
    <mergeCell ref="N95:P95"/>
    <mergeCell ref="Q95:S95"/>
    <mergeCell ref="C97:H97"/>
    <mergeCell ref="I97:J97"/>
    <mergeCell ref="K97:M97"/>
    <mergeCell ref="N97:P97"/>
    <mergeCell ref="Q97:S97"/>
    <mergeCell ref="C96:H96"/>
    <mergeCell ref="I96:J96"/>
    <mergeCell ref="K96:M96"/>
    <mergeCell ref="N96:P96"/>
    <mergeCell ref="Q96:S96"/>
    <mergeCell ref="C93:H93"/>
    <mergeCell ref="I93:J93"/>
    <mergeCell ref="K93:M93"/>
    <mergeCell ref="N93:P93"/>
    <mergeCell ref="Q93:S93"/>
    <mergeCell ref="C94:H94"/>
    <mergeCell ref="I94:J94"/>
    <mergeCell ref="K94:M94"/>
    <mergeCell ref="N94:P94"/>
    <mergeCell ref="Q94:S94"/>
    <mergeCell ref="B90:S90"/>
    <mergeCell ref="C92:H92"/>
    <mergeCell ref="I92:J92"/>
    <mergeCell ref="K92:M92"/>
    <mergeCell ref="N92:P92"/>
    <mergeCell ref="Q92:S92"/>
    <mergeCell ref="C85:J85"/>
    <mergeCell ref="K85:M85"/>
    <mergeCell ref="N85:S85"/>
    <mergeCell ref="C88:J88"/>
    <mergeCell ref="K88:M88"/>
    <mergeCell ref="N88:S88"/>
    <mergeCell ref="C86:J86"/>
    <mergeCell ref="K86:M86"/>
    <mergeCell ref="N86:S86"/>
    <mergeCell ref="C87:J87"/>
    <mergeCell ref="K87:M87"/>
    <mergeCell ref="N87:S87"/>
    <mergeCell ref="C83:J83"/>
    <mergeCell ref="K83:M83"/>
    <mergeCell ref="N83:S83"/>
    <mergeCell ref="C84:J84"/>
    <mergeCell ref="K84:M84"/>
    <mergeCell ref="N84:S84"/>
    <mergeCell ref="C78:J78"/>
    <mergeCell ref="K78:M78"/>
    <mergeCell ref="N78:S78"/>
    <mergeCell ref="B80:S80"/>
    <mergeCell ref="C82:J82"/>
    <mergeCell ref="K82:M82"/>
    <mergeCell ref="N82:S82"/>
    <mergeCell ref="C76:J76"/>
    <mergeCell ref="K76:M76"/>
    <mergeCell ref="N76:S76"/>
    <mergeCell ref="C77:J77"/>
    <mergeCell ref="K77:M77"/>
    <mergeCell ref="N77:S77"/>
    <mergeCell ref="C74:J74"/>
    <mergeCell ref="K74:M74"/>
    <mergeCell ref="N74:S74"/>
    <mergeCell ref="C75:J75"/>
    <mergeCell ref="K75:M75"/>
    <mergeCell ref="N75:S75"/>
    <mergeCell ref="C70:I70"/>
    <mergeCell ref="J70:K70"/>
    <mergeCell ref="L70:M70"/>
    <mergeCell ref="N70:O70"/>
    <mergeCell ref="P70:S70"/>
    <mergeCell ref="C71:O71"/>
    <mergeCell ref="P71:S71"/>
    <mergeCell ref="C68:I68"/>
    <mergeCell ref="J68:K68"/>
    <mergeCell ref="L68:M68"/>
    <mergeCell ref="N68:O68"/>
    <mergeCell ref="P68:S68"/>
    <mergeCell ref="C69:I69"/>
    <mergeCell ref="J69:K69"/>
    <mergeCell ref="L69:M69"/>
    <mergeCell ref="N69:O69"/>
    <mergeCell ref="P69:S69"/>
    <mergeCell ref="C63:O63"/>
    <mergeCell ref="P63:S63"/>
    <mergeCell ref="B65:S65"/>
    <mergeCell ref="C67:I67"/>
    <mergeCell ref="J67:K67"/>
    <mergeCell ref="L67:M67"/>
    <mergeCell ref="N67:O67"/>
    <mergeCell ref="P67:S67"/>
    <mergeCell ref="C62:G62"/>
    <mergeCell ref="H62:I62"/>
    <mergeCell ref="J62:L62"/>
    <mergeCell ref="M62:O62"/>
    <mergeCell ref="P62:S62"/>
    <mergeCell ref="C60:G60"/>
    <mergeCell ref="H60:I60"/>
    <mergeCell ref="J60:L60"/>
    <mergeCell ref="M60:O60"/>
    <mergeCell ref="P60:S60"/>
    <mergeCell ref="C61:G61"/>
    <mergeCell ref="H61:I61"/>
    <mergeCell ref="J61:L61"/>
    <mergeCell ref="M61:O61"/>
    <mergeCell ref="P61:S61"/>
    <mergeCell ref="C54:G54"/>
    <mergeCell ref="H54:I54"/>
    <mergeCell ref="J54:L54"/>
    <mergeCell ref="M54:O54"/>
    <mergeCell ref="P54:S54"/>
    <mergeCell ref="C56:G56"/>
    <mergeCell ref="H56:I56"/>
    <mergeCell ref="J56:L56"/>
    <mergeCell ref="M56:O56"/>
    <mergeCell ref="P56:S56"/>
    <mergeCell ref="C52:G52"/>
    <mergeCell ref="H52:I52"/>
    <mergeCell ref="J52:L52"/>
    <mergeCell ref="M52:O52"/>
    <mergeCell ref="P52:S52"/>
    <mergeCell ref="C53:G53"/>
    <mergeCell ref="H53:I53"/>
    <mergeCell ref="J53:L53"/>
    <mergeCell ref="M53:O53"/>
    <mergeCell ref="P53:S53"/>
    <mergeCell ref="C50:G50"/>
    <mergeCell ref="H50:I50"/>
    <mergeCell ref="J50:L50"/>
    <mergeCell ref="M50:O50"/>
    <mergeCell ref="P50:S50"/>
    <mergeCell ref="C51:G51"/>
    <mergeCell ref="H51:I51"/>
    <mergeCell ref="J51:L51"/>
    <mergeCell ref="M51:O51"/>
    <mergeCell ref="P51:S51"/>
    <mergeCell ref="C48:G48"/>
    <mergeCell ref="H48:I48"/>
    <mergeCell ref="J48:L48"/>
    <mergeCell ref="M48:O48"/>
    <mergeCell ref="P48:S48"/>
    <mergeCell ref="C49:G49"/>
    <mergeCell ref="H49:I49"/>
    <mergeCell ref="J49:L49"/>
    <mergeCell ref="M49:O49"/>
    <mergeCell ref="P49:S49"/>
    <mergeCell ref="C44:O44"/>
    <mergeCell ref="P44:S44"/>
    <mergeCell ref="B46:S46"/>
    <mergeCell ref="C47:G47"/>
    <mergeCell ref="H47:I47"/>
    <mergeCell ref="J47:L47"/>
    <mergeCell ref="M47:O47"/>
    <mergeCell ref="P47:S47"/>
    <mergeCell ref="C42:G42"/>
    <mergeCell ref="H42:I42"/>
    <mergeCell ref="J42:L42"/>
    <mergeCell ref="M42:O42"/>
    <mergeCell ref="P42:S42"/>
    <mergeCell ref="C43:G43"/>
    <mergeCell ref="H43:I43"/>
    <mergeCell ref="J43:L43"/>
    <mergeCell ref="M43:O43"/>
    <mergeCell ref="P43:S43"/>
    <mergeCell ref="C40:G40"/>
    <mergeCell ref="H40:I40"/>
    <mergeCell ref="J40:L40"/>
    <mergeCell ref="M40:O40"/>
    <mergeCell ref="P40:S40"/>
    <mergeCell ref="C41:G41"/>
    <mergeCell ref="H41:I41"/>
    <mergeCell ref="J41:L41"/>
    <mergeCell ref="M41:O41"/>
    <mergeCell ref="P41:S41"/>
    <mergeCell ref="C38:G38"/>
    <mergeCell ref="H38:I38"/>
    <mergeCell ref="J38:L38"/>
    <mergeCell ref="M38:O38"/>
    <mergeCell ref="P38:S38"/>
    <mergeCell ref="C39:G39"/>
    <mergeCell ref="H39:I39"/>
    <mergeCell ref="J39:L39"/>
    <mergeCell ref="M39:O39"/>
    <mergeCell ref="P39:S39"/>
    <mergeCell ref="C36:G36"/>
    <mergeCell ref="H36:I36"/>
    <mergeCell ref="J36:L36"/>
    <mergeCell ref="M36:O36"/>
    <mergeCell ref="P36:S36"/>
    <mergeCell ref="C37:G37"/>
    <mergeCell ref="H37:I37"/>
    <mergeCell ref="J37:L37"/>
    <mergeCell ref="M37:O37"/>
    <mergeCell ref="P37:S37"/>
    <mergeCell ref="C34:G34"/>
    <mergeCell ref="H34:I34"/>
    <mergeCell ref="J34:L34"/>
    <mergeCell ref="M34:O34"/>
    <mergeCell ref="P34:S34"/>
    <mergeCell ref="C35:G35"/>
    <mergeCell ref="H35:I35"/>
    <mergeCell ref="J35:L35"/>
    <mergeCell ref="M35:O35"/>
    <mergeCell ref="P35:S35"/>
    <mergeCell ref="C32:G32"/>
    <mergeCell ref="H32:I32"/>
    <mergeCell ref="J32:L32"/>
    <mergeCell ref="M32:O32"/>
    <mergeCell ref="P32:S32"/>
    <mergeCell ref="C33:G33"/>
    <mergeCell ref="H33:I33"/>
    <mergeCell ref="J33:L33"/>
    <mergeCell ref="M33:O33"/>
    <mergeCell ref="P33:S33"/>
    <mergeCell ref="W26:Y26"/>
    <mergeCell ref="C27:P27"/>
    <mergeCell ref="Q27:S27"/>
    <mergeCell ref="B29:S29"/>
    <mergeCell ref="C31:G31"/>
    <mergeCell ref="H31:I31"/>
    <mergeCell ref="J31:L31"/>
    <mergeCell ref="M31:O31"/>
    <mergeCell ref="P31:S31"/>
    <mergeCell ref="C26:G26"/>
    <mergeCell ref="H26:I26"/>
    <mergeCell ref="J26:K26"/>
    <mergeCell ref="L26:N26"/>
    <mergeCell ref="O26:P26"/>
    <mergeCell ref="Q26:S26"/>
    <mergeCell ref="W23:Y23"/>
    <mergeCell ref="C23:G23"/>
    <mergeCell ref="H23:I23"/>
    <mergeCell ref="J23:K23"/>
    <mergeCell ref="L23:N23"/>
    <mergeCell ref="O23:P23"/>
    <mergeCell ref="Q23:S23"/>
    <mergeCell ref="C25:G25"/>
    <mergeCell ref="H25:I25"/>
    <mergeCell ref="J25:K25"/>
    <mergeCell ref="L25:N25"/>
    <mergeCell ref="O25:P25"/>
    <mergeCell ref="Q25:S25"/>
    <mergeCell ref="W24:Y24"/>
    <mergeCell ref="C24:G24"/>
    <mergeCell ref="H24:I24"/>
    <mergeCell ref="J24:K24"/>
    <mergeCell ref="L24:N24"/>
    <mergeCell ref="O24:P24"/>
    <mergeCell ref="Q24:S24"/>
    <mergeCell ref="C22:G22"/>
    <mergeCell ref="H22:I22"/>
    <mergeCell ref="J22:K22"/>
    <mergeCell ref="L22:N22"/>
    <mergeCell ref="O22:P22"/>
    <mergeCell ref="Q22:S22"/>
    <mergeCell ref="B19:S19"/>
    <mergeCell ref="C21:G21"/>
    <mergeCell ref="H21:I21"/>
    <mergeCell ref="J21:K21"/>
    <mergeCell ref="L21:N21"/>
    <mergeCell ref="O21:P21"/>
    <mergeCell ref="Q21:S21"/>
    <mergeCell ref="C16:G16"/>
    <mergeCell ref="H16:I16"/>
    <mergeCell ref="J16:L16"/>
    <mergeCell ref="M16:O16"/>
    <mergeCell ref="P16:S16"/>
    <mergeCell ref="C17:O17"/>
    <mergeCell ref="P17:S17"/>
    <mergeCell ref="C15:G15"/>
    <mergeCell ref="H15:I15"/>
    <mergeCell ref="J15:L15"/>
    <mergeCell ref="M15:O15"/>
    <mergeCell ref="P15:S15"/>
    <mergeCell ref="C13:G13"/>
    <mergeCell ref="H13:I13"/>
    <mergeCell ref="J13:L13"/>
    <mergeCell ref="M13:O13"/>
    <mergeCell ref="P13:S13"/>
    <mergeCell ref="C14:G14"/>
    <mergeCell ref="H14:I14"/>
    <mergeCell ref="J14:L14"/>
    <mergeCell ref="M14:O14"/>
    <mergeCell ref="P14:S14"/>
    <mergeCell ref="F6:M6"/>
    <mergeCell ref="F7:M7"/>
    <mergeCell ref="F8:M8"/>
    <mergeCell ref="B10:S10"/>
    <mergeCell ref="C12:G12"/>
    <mergeCell ref="H12:I12"/>
    <mergeCell ref="J12:L12"/>
    <mergeCell ref="M12:O12"/>
    <mergeCell ref="P12:S12"/>
    <mergeCell ref="C59:G59"/>
    <mergeCell ref="H59:I59"/>
    <mergeCell ref="J59:L59"/>
    <mergeCell ref="M59:O59"/>
    <mergeCell ref="P59:S59"/>
    <mergeCell ref="C55:G55"/>
    <mergeCell ref="H55:I55"/>
    <mergeCell ref="J55:L55"/>
    <mergeCell ref="M55:O55"/>
    <mergeCell ref="P55:S55"/>
    <mergeCell ref="C57:G57"/>
    <mergeCell ref="H57:I57"/>
    <mergeCell ref="J57:L57"/>
    <mergeCell ref="M57:O57"/>
    <mergeCell ref="P57:S57"/>
    <mergeCell ref="C58:G58"/>
    <mergeCell ref="H58:I58"/>
    <mergeCell ref="J58:L58"/>
    <mergeCell ref="M58:O58"/>
    <mergeCell ref="P58:S58"/>
  </mergeCells>
  <pageMargins left="0.59055118110236227" right="0" top="0.39370078740157483" bottom="0" header="0" footer="0"/>
  <pageSetup paperSize="9" scale="92" orientation="portrait" r:id="rId1"/>
  <headerFooter alignWithMargins="0"/>
  <rowBreaks count="2" manualBreakCount="2">
    <brk id="35" max="19" man="1"/>
    <brk id="79" max="19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расчет Подкуйково</vt:lpstr>
      <vt:lpstr>смета Подкуйково (2)</vt:lpstr>
      <vt:lpstr>смета Подкуйково</vt:lpstr>
      <vt:lpstr>расчеты Подкуйково</vt:lpstr>
      <vt:lpstr>Лист1</vt:lpstr>
      <vt:lpstr>Лист2</vt:lpstr>
      <vt:lpstr>Лист3</vt:lpstr>
      <vt:lpstr>'расчеты Подкуйково'!Область_печати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2016-03-09T12:33:43Z</dcterms:modified>
</cp:coreProperties>
</file>